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2.xml" ContentType="application/vnd.openxmlformats-officedocument.drawing+xml"/>
  <Override PartName="/xl/drawings/drawing1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4.xml" ContentType="application/vnd.openxmlformats-officedocument.drawing+xml"/>
  <Override PartName="/xl/drawings/drawing2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6.xml" ContentType="application/vnd.openxmlformats-officedocument.drawing+xml"/>
  <Override PartName="/xl/drawings/drawing27.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xml"/>
  <Override PartName="/xl/drawings/drawing29.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santandernet.sharepoint.com/sites/SCBDE-Capital-Markets/Shared Documents/Securitization/Reporting/IR for Risk/2025/2025_10/"/>
    </mc:Choice>
  </mc:AlternateContent>
  <xr:revisionPtr revIDLastSave="0" documentId="8_{C57533A4-6583-4DF9-A3D2-A478F455BAF7}" xr6:coauthVersionLast="47" xr6:coauthVersionMax="47" xr10:uidLastSave="{00000000-0000-0000-0000-000000000000}"/>
  <bookViews>
    <workbookView xWindow="28680" yWindow="-120" windowWidth="29040" windowHeight="15720" tabRatio="902" firstSheet="1" activeTab="1" xr2:uid="{00000000-000D-0000-FFFF-FFFF00000000}"/>
  </bookViews>
  <sheets>
    <sheet name="Cover" sheetId="102" r:id="rId1"/>
    <sheet name="Cover Sheet" sheetId="56" r:id="rId2"/>
    <sheet name="1. Portfolio Information" sheetId="70" r:id="rId3"/>
    <sheet name="2. Reserve Accounts" sheetId="98" r:id="rId4"/>
    <sheet name="3. Delinquency Data" sheetId="109" r:id="rId5"/>
    <sheet name="4. Default Data" sheetId="83" r:id="rId6"/>
    <sheet name="4.1 Defaults and Recoveries pp." sheetId="110" r:id="rId7"/>
    <sheet name="5. Concentration Limits" sheetId="107" r:id="rId8"/>
    <sheet name="6. Outstanding Notes" sheetId="60" r:id="rId9"/>
    <sheet name="7. Original Principal Balance" sheetId="37" r:id="rId10"/>
    <sheet name="7.1 Original PB (Graph)" sheetId="61" r:id="rId11"/>
    <sheet name="8. Current Principal Balance" sheetId="40" r:id="rId12"/>
    <sheet name="8.1 Current PB (Graph)" sheetId="62" r:id="rId13"/>
    <sheet name="9. Borrower Concentration" sheetId="41" r:id="rId14"/>
    <sheet name="10. Geographical Distribution" sheetId="42" r:id="rId15"/>
    <sheet name="10.1 Geographical (Graph)" sheetId="63" r:id="rId16"/>
    <sheet name="11. Object Type" sheetId="105" r:id="rId17"/>
    <sheet name="12. Insurances" sheetId="44" r:id="rId18"/>
    <sheet name="13. Type of Contract" sheetId="104" r:id="rId19"/>
    <sheet name="14. Payment Methods" sheetId="46" r:id="rId20"/>
    <sheet name="15. Downpayment" sheetId="97" r:id="rId21"/>
    <sheet name="16. Effective Interest Rate" sheetId="47" r:id="rId22"/>
    <sheet name="16.1 Eff. Int. Rate (Graph)" sheetId="64" r:id="rId23"/>
    <sheet name="17. Seasoning" sheetId="48" r:id="rId24"/>
    <sheet name="17.1 Seasoning (Graph)" sheetId="65" r:id="rId25"/>
    <sheet name="18. Remaining Term" sheetId="49" r:id="rId26"/>
    <sheet name="18.1 Remaining Term (Graph)" sheetId="66" r:id="rId27"/>
    <sheet name="19. Original Term" sheetId="50" r:id="rId28"/>
    <sheet name="19.1 Original Term (Graph)" sheetId="67" r:id="rId29"/>
    <sheet name="20. Brands + Fuel Type" sheetId="69" r:id="rId30"/>
    <sheet name="21. PoP + Transaction Costs" sheetId="92" r:id="rId31"/>
    <sheet name="22. Retention" sheetId="99" r:id="rId32"/>
    <sheet name="23. Counterparties" sheetId="94" r:id="rId33"/>
    <sheet name="24. Issuer Information" sheetId="95" r:id="rId34"/>
    <sheet name="25. Santander Consumer Bank" sheetId="80" r:id="rId35"/>
    <sheet name="26. Glossary" sheetId="101" r:id="rId36"/>
  </sheets>
  <definedNames>
    <definedName name="Counterparties">'23. Counterparties'!$B$2</definedName>
    <definedName name="current_period">'Cover Sheet'!$D$3</definedName>
    <definedName name="_xlnm.Print_Area" localSheetId="2">'1. Portfolio Information'!$A$1:$K$47</definedName>
    <definedName name="_xlnm.Print_Area" localSheetId="14">'10. Geographical Distribution'!$A$1:$K$47</definedName>
    <definedName name="_xlnm.Print_Area" localSheetId="15">'10.1 Geographical (Graph)'!$A$1:$K$47</definedName>
    <definedName name="_xlnm.Print_Area" localSheetId="16">'11. Object Type'!$A$1:$K$36</definedName>
    <definedName name="_xlnm.Print_Area" localSheetId="17">'12. Insurances'!$A$1:$K$47</definedName>
    <definedName name="_xlnm.Print_Area" localSheetId="18">'13. Type of Contract'!$A$1:$K$46</definedName>
    <definedName name="_xlnm.Print_Area" localSheetId="19">'14. Payment Methods'!$A$1:$K$47</definedName>
    <definedName name="_xlnm.Print_Area" localSheetId="20">'15. Downpayment'!$A$1:$K$41</definedName>
    <definedName name="_xlnm.Print_Area" localSheetId="21">'16. Effective Interest Rate'!$A$1:$K$46</definedName>
    <definedName name="_xlnm.Print_Area" localSheetId="22">'16.1 Eff. Int. Rate (Graph)'!$A$1:$K$47</definedName>
    <definedName name="_xlnm.Print_Area" localSheetId="23">'17. Seasoning'!$A$1:$K$46</definedName>
    <definedName name="_xlnm.Print_Area" localSheetId="24">'17.1 Seasoning (Graph)'!$A$1:$K$47</definedName>
    <definedName name="_xlnm.Print_Area" localSheetId="25">'18. Remaining Term'!$A$1:$K$51</definedName>
    <definedName name="_xlnm.Print_Area" localSheetId="26">'18.1 Remaining Term (Graph)'!$A$1:$K$47</definedName>
    <definedName name="_xlnm.Print_Area" localSheetId="27">'19. Original Term'!$A$1:$K$51</definedName>
    <definedName name="_xlnm.Print_Area" localSheetId="28">'19.1 Original Term (Graph)'!$A$1:$K$47</definedName>
    <definedName name="_xlnm.Print_Area" localSheetId="3">'2. Reserve Accounts'!$A$1:$K$33</definedName>
    <definedName name="_xlnm.Print_Area" localSheetId="29">'20. Brands + Fuel Type'!$A$1:$K$47</definedName>
    <definedName name="_xlnm.Print_Area" localSheetId="30">'21. PoP + Transaction Costs'!$A$1:$K$47</definedName>
    <definedName name="_xlnm.Print_Area" localSheetId="31">'22. Retention'!$A$1:$K$47</definedName>
    <definedName name="_xlnm.Print_Area" localSheetId="32">'23. Counterparties'!$A$1:$N$52</definedName>
    <definedName name="_xlnm.Print_Area" localSheetId="33">'24. Issuer Information'!$A$1:$K$43</definedName>
    <definedName name="_xlnm.Print_Area" localSheetId="34">'25. Santander Consumer Bank'!$A$1:$M$36</definedName>
    <definedName name="_xlnm.Print_Area" localSheetId="35">'26. Glossary'!$A$1:$N$51</definedName>
    <definedName name="_xlnm.Print_Area" localSheetId="4">'3. Delinquency Data'!$A$1:$M$102</definedName>
    <definedName name="_xlnm.Print_Area" localSheetId="5">'4. Default Data'!$A$1:$L$47</definedName>
    <definedName name="_xlnm.Print_Area" localSheetId="6">'4.1 Defaults and Recoveries pp.'!$A$1:$M$101</definedName>
    <definedName name="_xlnm.Print_Area" localSheetId="7">'5. Concentration Limits'!$A$1:$N$38</definedName>
    <definedName name="_xlnm.Print_Area" localSheetId="8">'6. Outstanding Notes'!$A$1:$K$55</definedName>
    <definedName name="_xlnm.Print_Area" localSheetId="9">'7. Original Principal Balance'!$A$1:$K$57</definedName>
    <definedName name="_xlnm.Print_Area" localSheetId="10">'7.1 Original PB (Graph)'!$A$1:$K$47</definedName>
    <definedName name="_xlnm.Print_Area" localSheetId="11">'8. Current Principal Balance'!$A$1:$K$56</definedName>
    <definedName name="_xlnm.Print_Area" localSheetId="12">'8.1 Current PB (Graph)'!$A$1:$K$47</definedName>
    <definedName name="_xlnm.Print_Area" localSheetId="13">'9. Borrower Concentration'!$A$1:$K$41</definedName>
    <definedName name="_xlnm.Print_Area" localSheetId="0">Cover!$A$1:$U$60</definedName>
    <definedName name="_xlnm.Print_Area" localSheetId="1">'Cover Sheet'!$A$1:$K$51</definedName>
    <definedName name="Notes">'6. Outstanding Notes'!$B$2</definedName>
    <definedName name="Santander">'25. Santander Consumer Bank'!$B$2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05" l="1"/>
  <c r="F33" i="107" l="1"/>
  <c r="F32" i="107"/>
  <c r="F48" i="60"/>
  <c r="F43" i="60"/>
  <c r="D48" i="60"/>
  <c r="D43" i="60"/>
  <c r="F34" i="60"/>
  <c r="D34" i="60"/>
  <c r="L63" i="109" l="1"/>
  <c r="L64" i="109"/>
  <c r="L65" i="109"/>
  <c r="L66" i="109"/>
  <c r="L67" i="109"/>
  <c r="L68" i="109"/>
  <c r="L69" i="109"/>
  <c r="L70" i="109"/>
  <c r="L71" i="109"/>
  <c r="L72" i="109"/>
  <c r="L73" i="109"/>
  <c r="L74" i="109"/>
  <c r="L75" i="109"/>
  <c r="L76" i="109"/>
  <c r="L77" i="109"/>
  <c r="L78" i="109"/>
  <c r="L79" i="109"/>
  <c r="L80" i="109"/>
  <c r="L81" i="109"/>
  <c r="L82" i="109"/>
  <c r="L83" i="109"/>
  <c r="L84" i="109"/>
  <c r="L85" i="109"/>
  <c r="L86" i="109"/>
  <c r="L87" i="109"/>
  <c r="L88" i="109"/>
  <c r="L89" i="109"/>
  <c r="L90" i="109"/>
  <c r="L91" i="109"/>
  <c r="L92" i="109"/>
  <c r="L93" i="109"/>
  <c r="L94" i="109"/>
  <c r="L95" i="109"/>
  <c r="L96" i="109"/>
  <c r="L97" i="109"/>
  <c r="L98" i="109"/>
  <c r="L99" i="109"/>
  <c r="L100" i="109"/>
  <c r="I63" i="109"/>
  <c r="J63" i="109"/>
  <c r="K63" i="109"/>
  <c r="I64" i="109"/>
  <c r="J64" i="109"/>
  <c r="K64" i="109"/>
  <c r="I65" i="109"/>
  <c r="J65" i="109"/>
  <c r="K65" i="109"/>
  <c r="I66" i="109"/>
  <c r="J66" i="109"/>
  <c r="K66" i="109"/>
  <c r="I67" i="109"/>
  <c r="J67" i="109"/>
  <c r="K67" i="109"/>
  <c r="I68" i="109"/>
  <c r="J68" i="109"/>
  <c r="K68" i="109"/>
  <c r="I69" i="109"/>
  <c r="J69" i="109"/>
  <c r="K69" i="109"/>
  <c r="I70" i="109"/>
  <c r="J70" i="109"/>
  <c r="K70" i="109"/>
  <c r="I71" i="109"/>
  <c r="J71" i="109"/>
  <c r="K71" i="109"/>
  <c r="I72" i="109"/>
  <c r="J72" i="109"/>
  <c r="K72" i="109"/>
  <c r="I73" i="109"/>
  <c r="J73" i="109"/>
  <c r="K73" i="109"/>
  <c r="I74" i="109"/>
  <c r="J74" i="109"/>
  <c r="K74" i="109"/>
  <c r="I75" i="109"/>
  <c r="J75" i="109"/>
  <c r="K75" i="109"/>
  <c r="I76" i="109"/>
  <c r="J76" i="109"/>
  <c r="K76" i="109"/>
  <c r="I77" i="109"/>
  <c r="J77" i="109"/>
  <c r="K77" i="109"/>
  <c r="I78" i="109"/>
  <c r="J78" i="109"/>
  <c r="K78" i="109"/>
  <c r="I79" i="109"/>
  <c r="J79" i="109"/>
  <c r="K79" i="109"/>
  <c r="I80" i="109"/>
  <c r="J80" i="109"/>
  <c r="K80" i="109"/>
  <c r="I81" i="109"/>
  <c r="J81" i="109"/>
  <c r="K81" i="109"/>
  <c r="I82" i="109"/>
  <c r="J82" i="109"/>
  <c r="K82" i="109"/>
  <c r="I83" i="109"/>
  <c r="J83" i="109"/>
  <c r="K83" i="109"/>
  <c r="I84" i="109"/>
  <c r="J84" i="109"/>
  <c r="K84" i="109"/>
  <c r="I85" i="109"/>
  <c r="J85" i="109"/>
  <c r="K85" i="109"/>
  <c r="I86" i="109"/>
  <c r="J86" i="109"/>
  <c r="K86" i="109"/>
  <c r="I87" i="109"/>
  <c r="J87" i="109"/>
  <c r="K87" i="109"/>
  <c r="I88" i="109"/>
  <c r="J88" i="109"/>
  <c r="K88" i="109"/>
  <c r="I89" i="109"/>
  <c r="J89" i="109"/>
  <c r="K89" i="109"/>
  <c r="I90" i="109"/>
  <c r="J90" i="109"/>
  <c r="K90" i="109"/>
  <c r="I91" i="109"/>
  <c r="J91" i="109"/>
  <c r="K91" i="109"/>
  <c r="I92" i="109"/>
  <c r="J92" i="109"/>
  <c r="K92" i="109"/>
  <c r="I93" i="109"/>
  <c r="J93" i="109"/>
  <c r="K93" i="109"/>
  <c r="I94" i="109"/>
  <c r="J94" i="109"/>
  <c r="K94" i="109"/>
  <c r="I95" i="109"/>
  <c r="J95" i="109"/>
  <c r="K95" i="109"/>
  <c r="I96" i="109"/>
  <c r="J96" i="109"/>
  <c r="K96" i="109"/>
  <c r="I97" i="109"/>
  <c r="J97" i="109"/>
  <c r="K97" i="109"/>
  <c r="I98" i="109"/>
  <c r="J98" i="109"/>
  <c r="K98" i="109"/>
  <c r="I99" i="109"/>
  <c r="J99" i="109"/>
  <c r="K99" i="109"/>
  <c r="I100" i="109"/>
  <c r="J100" i="109"/>
  <c r="K100" i="109"/>
  <c r="H48" i="109"/>
  <c r="H49" i="109"/>
  <c r="H50" i="109"/>
  <c r="H51" i="109"/>
  <c r="H52" i="109"/>
  <c r="H53" i="109"/>
  <c r="H54" i="109"/>
  <c r="H55" i="109"/>
  <c r="H56" i="109"/>
  <c r="H57" i="109"/>
  <c r="H58" i="109"/>
  <c r="H59" i="109"/>
  <c r="H60" i="109"/>
  <c r="H61" i="109"/>
  <c r="H62" i="109"/>
  <c r="H63" i="109"/>
  <c r="H64" i="109"/>
  <c r="H65" i="109"/>
  <c r="H66" i="109"/>
  <c r="H67" i="109"/>
  <c r="H68" i="109"/>
  <c r="H69" i="109"/>
  <c r="H70" i="109"/>
  <c r="H71" i="109"/>
  <c r="H72" i="109"/>
  <c r="H73" i="109"/>
  <c r="H74" i="109"/>
  <c r="H75" i="109"/>
  <c r="H76" i="109"/>
  <c r="H77" i="109"/>
  <c r="H78" i="109"/>
  <c r="H79" i="109"/>
  <c r="H80" i="109"/>
  <c r="H81" i="109"/>
  <c r="H82" i="109"/>
  <c r="H83" i="109"/>
  <c r="H84" i="109"/>
  <c r="H85" i="109"/>
  <c r="H86" i="109"/>
  <c r="H87" i="109"/>
  <c r="H88" i="109"/>
  <c r="H89" i="109"/>
  <c r="H90" i="109"/>
  <c r="H91" i="109"/>
  <c r="H92" i="109"/>
  <c r="H93" i="109"/>
  <c r="H94" i="109"/>
  <c r="H95" i="109"/>
  <c r="H96" i="109"/>
  <c r="H97" i="109"/>
  <c r="H98" i="109"/>
  <c r="H99" i="109"/>
  <c r="H100" i="109"/>
  <c r="G50" i="40" l="1"/>
  <c r="J28" i="70"/>
  <c r="C19" i="98" l="1"/>
  <c r="F26" i="60" l="1"/>
  <c r="D26" i="60"/>
  <c r="H35" i="99" l="1"/>
  <c r="F42" i="69"/>
  <c r="F25" i="50"/>
  <c r="F31" i="49"/>
  <c r="F34" i="48"/>
  <c r="F27" i="47"/>
  <c r="F32" i="97"/>
  <c r="F23" i="46"/>
  <c r="F16" i="46"/>
  <c r="F45" i="104"/>
  <c r="F35" i="104"/>
  <c r="F32" i="44"/>
  <c r="F24" i="44"/>
  <c r="F16" i="44"/>
  <c r="F35" i="105"/>
  <c r="F31" i="42"/>
  <c r="F50" i="40"/>
  <c r="F51" i="37"/>
  <c r="B3" i="101" l="1"/>
  <c r="B3" i="80"/>
  <c r="B3" i="95"/>
  <c r="B3" i="94"/>
  <c r="B3" i="99"/>
  <c r="B3" i="92"/>
  <c r="B3" i="69"/>
  <c r="B3" i="110"/>
  <c r="B3" i="109"/>
  <c r="H31" i="42" l="1"/>
  <c r="G31" i="42"/>
  <c r="E31" i="42"/>
  <c r="D7" i="101" l="1"/>
  <c r="F6" i="101"/>
  <c r="D6" i="101"/>
  <c r="F5" i="101"/>
  <c r="D5" i="101"/>
  <c r="F4" i="101"/>
  <c r="D4" i="101"/>
  <c r="F3" i="101"/>
  <c r="D3" i="101"/>
  <c r="F2" i="101"/>
  <c r="D2" i="101"/>
  <c r="D7" i="80"/>
  <c r="F6" i="80"/>
  <c r="D6" i="80"/>
  <c r="F5" i="80"/>
  <c r="D5" i="80"/>
  <c r="F4" i="80"/>
  <c r="D4" i="80"/>
  <c r="F3" i="80"/>
  <c r="D3" i="80"/>
  <c r="F2" i="80"/>
  <c r="D2" i="80"/>
  <c r="D6" i="98"/>
  <c r="D5" i="98"/>
  <c r="D4" i="98"/>
  <c r="D3" i="98"/>
  <c r="D2" i="98"/>
  <c r="D6" i="109"/>
  <c r="D5" i="109"/>
  <c r="D4" i="109"/>
  <c r="D3" i="109"/>
  <c r="D2" i="109"/>
  <c r="D6" i="83"/>
  <c r="D5" i="83"/>
  <c r="D4" i="83"/>
  <c r="D3" i="83"/>
  <c r="D2" i="83"/>
  <c r="D6" i="110"/>
  <c r="D5" i="110"/>
  <c r="D4" i="110"/>
  <c r="D3" i="110"/>
  <c r="D2" i="110"/>
  <c r="D6" i="107"/>
  <c r="D5" i="107"/>
  <c r="D4" i="107"/>
  <c r="D3" i="107"/>
  <c r="D2" i="107"/>
  <c r="D6" i="60"/>
  <c r="D5" i="60"/>
  <c r="D4" i="60"/>
  <c r="D3" i="60"/>
  <c r="D2" i="60"/>
  <c r="D6" i="37"/>
  <c r="D5" i="37"/>
  <c r="D4" i="37"/>
  <c r="D3" i="37"/>
  <c r="D2" i="37"/>
  <c r="D6" i="61"/>
  <c r="D5" i="61"/>
  <c r="D4" i="61"/>
  <c r="D3" i="61"/>
  <c r="D2" i="61"/>
  <c r="D6" i="40"/>
  <c r="D5" i="40"/>
  <c r="D4" i="40"/>
  <c r="D3" i="40"/>
  <c r="D2" i="40"/>
  <c r="D6" i="62"/>
  <c r="D5" i="62"/>
  <c r="D4" i="62"/>
  <c r="D3" i="62"/>
  <c r="D2" i="62"/>
  <c r="D6" i="41"/>
  <c r="D5" i="41"/>
  <c r="D4" i="41"/>
  <c r="D3" i="41"/>
  <c r="D2" i="41"/>
  <c r="D6" i="42"/>
  <c r="D5" i="42"/>
  <c r="D4" i="42"/>
  <c r="D3" i="42"/>
  <c r="D2" i="42"/>
  <c r="D6" i="63"/>
  <c r="D5" i="63"/>
  <c r="D4" i="63"/>
  <c r="D3" i="63"/>
  <c r="D2" i="63"/>
  <c r="D6" i="105"/>
  <c r="D5" i="105"/>
  <c r="D4" i="105"/>
  <c r="D3" i="105"/>
  <c r="D2" i="105"/>
  <c r="D6" i="44"/>
  <c r="D5" i="44"/>
  <c r="D4" i="44"/>
  <c r="D3" i="44"/>
  <c r="D2" i="44"/>
  <c r="D6" i="104"/>
  <c r="D5" i="104"/>
  <c r="D4" i="104"/>
  <c r="D3" i="104"/>
  <c r="D2" i="104"/>
  <c r="D6" i="46"/>
  <c r="D5" i="46"/>
  <c r="D4" i="46"/>
  <c r="D3" i="46"/>
  <c r="D2" i="46"/>
  <c r="D6" i="97"/>
  <c r="D5" i="97"/>
  <c r="D4" i="97"/>
  <c r="D3" i="97"/>
  <c r="D2" i="97"/>
  <c r="D6" i="47"/>
  <c r="D5" i="47"/>
  <c r="D4" i="47"/>
  <c r="D3" i="47"/>
  <c r="D2" i="47"/>
  <c r="D6" i="64"/>
  <c r="D5" i="64"/>
  <c r="D4" i="64"/>
  <c r="D3" i="64"/>
  <c r="D2" i="64"/>
  <c r="D6" i="48"/>
  <c r="D5" i="48"/>
  <c r="D4" i="48"/>
  <c r="D3" i="48"/>
  <c r="D2" i="48"/>
  <c r="D6" i="65"/>
  <c r="D5" i="65"/>
  <c r="D4" i="65"/>
  <c r="D3" i="65"/>
  <c r="D2" i="65"/>
  <c r="D6" i="49"/>
  <c r="D5" i="49"/>
  <c r="D4" i="49"/>
  <c r="D3" i="49"/>
  <c r="D2" i="49"/>
  <c r="D6" i="66"/>
  <c r="D5" i="66"/>
  <c r="D4" i="66"/>
  <c r="D3" i="66"/>
  <c r="D2" i="66"/>
  <c r="D6" i="50"/>
  <c r="D5" i="50"/>
  <c r="D4" i="50"/>
  <c r="D3" i="50"/>
  <c r="D2" i="50"/>
  <c r="D6" i="67"/>
  <c r="D5" i="67"/>
  <c r="D4" i="67"/>
  <c r="D3" i="67"/>
  <c r="D2" i="67"/>
  <c r="D6" i="69"/>
  <c r="D5" i="69"/>
  <c r="D4" i="69"/>
  <c r="D3" i="69"/>
  <c r="D2" i="69"/>
  <c r="D6" i="92"/>
  <c r="D5" i="92"/>
  <c r="D4" i="92"/>
  <c r="D3" i="92"/>
  <c r="D2" i="92"/>
  <c r="D6" i="99"/>
  <c r="D5" i="99"/>
  <c r="D4" i="99"/>
  <c r="D3" i="99"/>
  <c r="D2" i="99"/>
  <c r="D6" i="94"/>
  <c r="D5" i="94"/>
  <c r="D4" i="94"/>
  <c r="D3" i="94"/>
  <c r="D2" i="94"/>
  <c r="D6" i="95"/>
  <c r="D5" i="95"/>
  <c r="D4" i="95"/>
  <c r="D3" i="95"/>
  <c r="D2" i="95"/>
  <c r="D6" i="70"/>
  <c r="D5" i="70"/>
  <c r="D4" i="70"/>
  <c r="D3" i="70"/>
  <c r="D2" i="70"/>
  <c r="H22" i="109" l="1"/>
  <c r="I26" i="105" l="1"/>
  <c r="H26" i="105"/>
  <c r="G26" i="105"/>
  <c r="F26" i="105"/>
  <c r="I23" i="105"/>
  <c r="H23" i="105"/>
  <c r="G23" i="105"/>
  <c r="F23" i="105"/>
  <c r="C22" i="60"/>
  <c r="D24" i="60"/>
  <c r="F24" i="60"/>
  <c r="I27" i="105" l="1"/>
  <c r="F51" i="60"/>
  <c r="D51" i="60"/>
  <c r="D17" i="60"/>
  <c r="F27" i="105"/>
  <c r="G27" i="105"/>
  <c r="H27" i="105"/>
  <c r="F17" i="60" l="1"/>
  <c r="F6" i="110" l="1"/>
  <c r="F5" i="110"/>
  <c r="F4" i="110"/>
  <c r="F3" i="110"/>
  <c r="F2" i="110"/>
  <c r="B2" i="110"/>
  <c r="L101" i="110"/>
  <c r="K101" i="110"/>
  <c r="J101" i="110"/>
  <c r="I101" i="110"/>
  <c r="F6" i="109"/>
  <c r="F5" i="109"/>
  <c r="F4" i="109"/>
  <c r="F3" i="109"/>
  <c r="F2" i="109"/>
  <c r="B2" i="109"/>
  <c r="L62" i="109"/>
  <c r="K62" i="109"/>
  <c r="J62" i="109"/>
  <c r="I62" i="109"/>
  <c r="L61" i="109"/>
  <c r="K61" i="109"/>
  <c r="J61" i="109"/>
  <c r="I61" i="109"/>
  <c r="L60" i="109"/>
  <c r="K60" i="109"/>
  <c r="J60" i="109"/>
  <c r="I60" i="109"/>
  <c r="L59" i="109"/>
  <c r="K59" i="109"/>
  <c r="J59" i="109"/>
  <c r="I59" i="109"/>
  <c r="L58" i="109"/>
  <c r="K58" i="109"/>
  <c r="J58" i="109"/>
  <c r="I58" i="109"/>
  <c r="L57" i="109"/>
  <c r="K57" i="109"/>
  <c r="J57" i="109"/>
  <c r="I57" i="109"/>
  <c r="L56" i="109"/>
  <c r="K56" i="109"/>
  <c r="J56" i="109"/>
  <c r="I56" i="109"/>
  <c r="L55" i="109"/>
  <c r="K55" i="109"/>
  <c r="J55" i="109"/>
  <c r="I55" i="109"/>
  <c r="L54" i="109"/>
  <c r="K54" i="109"/>
  <c r="J54" i="109"/>
  <c r="I54" i="109"/>
  <c r="L53" i="109"/>
  <c r="K53" i="109"/>
  <c r="J53" i="109"/>
  <c r="I53" i="109"/>
  <c r="L52" i="109"/>
  <c r="K52" i="109"/>
  <c r="J52" i="109"/>
  <c r="I52" i="109"/>
  <c r="L51" i="109"/>
  <c r="K51" i="109"/>
  <c r="J51" i="109"/>
  <c r="I51" i="109"/>
  <c r="L50" i="109"/>
  <c r="K50" i="109"/>
  <c r="J50" i="109"/>
  <c r="I50" i="109"/>
  <c r="L49" i="109"/>
  <c r="K49" i="109"/>
  <c r="J49" i="109"/>
  <c r="I49" i="109"/>
  <c r="L48" i="109"/>
  <c r="K48" i="109"/>
  <c r="J48" i="109"/>
  <c r="I48" i="109"/>
  <c r="L47" i="109"/>
  <c r="K47" i="109"/>
  <c r="J47" i="109"/>
  <c r="I47" i="109"/>
  <c r="H47" i="109"/>
  <c r="L46" i="109"/>
  <c r="K46" i="109"/>
  <c r="J46" i="109"/>
  <c r="I46" i="109"/>
  <c r="H46" i="109"/>
  <c r="L45" i="109"/>
  <c r="K45" i="109"/>
  <c r="J45" i="109"/>
  <c r="I45" i="109"/>
  <c r="H45" i="109"/>
  <c r="L44" i="109"/>
  <c r="K44" i="109"/>
  <c r="J44" i="109"/>
  <c r="I44" i="109"/>
  <c r="H44" i="109"/>
  <c r="L43" i="109"/>
  <c r="K43" i="109"/>
  <c r="J43" i="109"/>
  <c r="I43" i="109"/>
  <c r="H43" i="109"/>
  <c r="L42" i="109"/>
  <c r="K42" i="109"/>
  <c r="J42" i="109"/>
  <c r="I42" i="109"/>
  <c r="H42" i="109"/>
  <c r="L41" i="109"/>
  <c r="K41" i="109"/>
  <c r="J41" i="109"/>
  <c r="I41" i="109"/>
  <c r="H41" i="109"/>
  <c r="L40" i="109"/>
  <c r="K40" i="109"/>
  <c r="J40" i="109"/>
  <c r="I40" i="109"/>
  <c r="H40" i="109"/>
  <c r="L39" i="109"/>
  <c r="K39" i="109"/>
  <c r="J39" i="109"/>
  <c r="I39" i="109"/>
  <c r="H39" i="109"/>
  <c r="L38" i="109"/>
  <c r="K38" i="109"/>
  <c r="J38" i="109"/>
  <c r="I38" i="109"/>
  <c r="H38" i="109"/>
  <c r="L37" i="109"/>
  <c r="K37" i="109"/>
  <c r="J37" i="109"/>
  <c r="I37" i="109"/>
  <c r="H37" i="109"/>
  <c r="L36" i="109"/>
  <c r="K36" i="109"/>
  <c r="J36" i="109"/>
  <c r="I36" i="109"/>
  <c r="H36" i="109"/>
  <c r="L35" i="109"/>
  <c r="K35" i="109"/>
  <c r="J35" i="109"/>
  <c r="I35" i="109"/>
  <c r="H35" i="109"/>
  <c r="L34" i="109"/>
  <c r="K34" i="109"/>
  <c r="J34" i="109"/>
  <c r="I34" i="109"/>
  <c r="H34" i="109"/>
  <c r="L33" i="109"/>
  <c r="K33" i="109"/>
  <c r="J33" i="109"/>
  <c r="I33" i="109"/>
  <c r="H33" i="109"/>
  <c r="L32" i="109"/>
  <c r="K32" i="109"/>
  <c r="J32" i="109"/>
  <c r="I32" i="109"/>
  <c r="H32" i="109"/>
  <c r="L31" i="109"/>
  <c r="K31" i="109"/>
  <c r="J31" i="109"/>
  <c r="I31" i="109"/>
  <c r="H31" i="109"/>
  <c r="L30" i="109"/>
  <c r="K30" i="109"/>
  <c r="J30" i="109"/>
  <c r="I30" i="109"/>
  <c r="H30" i="109"/>
  <c r="L29" i="109"/>
  <c r="K29" i="109"/>
  <c r="J29" i="109"/>
  <c r="I29" i="109"/>
  <c r="H29" i="109"/>
  <c r="L28" i="109"/>
  <c r="K28" i="109"/>
  <c r="J28" i="109"/>
  <c r="I28" i="109"/>
  <c r="H28" i="109"/>
  <c r="L27" i="109"/>
  <c r="K27" i="109"/>
  <c r="J27" i="109"/>
  <c r="I27" i="109"/>
  <c r="H27" i="109"/>
  <c r="L26" i="109"/>
  <c r="K26" i="109"/>
  <c r="J26" i="109"/>
  <c r="I26" i="109"/>
  <c r="H26" i="109"/>
  <c r="L25" i="109"/>
  <c r="K25" i="109"/>
  <c r="J25" i="109"/>
  <c r="I25" i="109"/>
  <c r="H25" i="109"/>
  <c r="L24" i="109"/>
  <c r="K24" i="109"/>
  <c r="J24" i="109"/>
  <c r="I24" i="109"/>
  <c r="H24" i="109"/>
  <c r="L23" i="109"/>
  <c r="K23" i="109"/>
  <c r="J23" i="109"/>
  <c r="I23" i="109"/>
  <c r="H23" i="109"/>
  <c r="L22" i="109"/>
  <c r="K22" i="109"/>
  <c r="J22" i="109"/>
  <c r="I22" i="109"/>
  <c r="F35" i="70" l="1"/>
  <c r="F28" i="107" l="1"/>
  <c r="F27" i="107"/>
  <c r="F6" i="107" l="1"/>
  <c r="F5" i="107"/>
  <c r="F4" i="107"/>
  <c r="F3" i="107"/>
  <c r="F2" i="107"/>
  <c r="F28" i="70" l="1"/>
  <c r="I23" i="104" l="1"/>
  <c r="H23" i="104"/>
  <c r="G23" i="104"/>
  <c r="F23" i="104"/>
  <c r="F22" i="104" l="1"/>
  <c r="F19" i="104"/>
  <c r="I16" i="104"/>
  <c r="I24" i="104" s="1"/>
  <c r="H16" i="104"/>
  <c r="H24" i="104" s="1"/>
  <c r="G16" i="104"/>
  <c r="G24" i="104" s="1"/>
  <c r="F16" i="104"/>
  <c r="F24" i="104" s="1"/>
  <c r="I19" i="105"/>
  <c r="H19" i="105"/>
  <c r="G19" i="105"/>
  <c r="F19" i="105"/>
  <c r="I16" i="105"/>
  <c r="H16" i="105"/>
  <c r="G16" i="105"/>
  <c r="F16" i="105"/>
  <c r="B52" i="94" l="1"/>
  <c r="B3" i="107" l="1"/>
  <c r="B2" i="107"/>
  <c r="B2" i="101"/>
  <c r="B2" i="80"/>
  <c r="B2" i="95"/>
  <c r="B2" i="94"/>
  <c r="B2" i="99"/>
  <c r="B2" i="92"/>
  <c r="B2" i="69"/>
  <c r="H7" i="56"/>
  <c r="F7" i="56"/>
  <c r="H6" i="56"/>
  <c r="F6" i="94"/>
  <c r="F5" i="94"/>
  <c r="F4" i="94"/>
  <c r="F3" i="94"/>
  <c r="F2" i="94"/>
  <c r="G39" i="41"/>
  <c r="F39" i="41"/>
  <c r="E39" i="41"/>
  <c r="D15" i="41"/>
  <c r="D16" i="41" s="1"/>
  <c r="D17" i="41" s="1"/>
  <c r="D18" i="41" s="1"/>
  <c r="D19" i="41" s="1"/>
  <c r="D20" i="41" s="1"/>
  <c r="D21" i="41" s="1"/>
  <c r="D22" i="41" s="1"/>
  <c r="D23" i="41" s="1"/>
  <c r="D24" i="41" s="1"/>
  <c r="D25" i="41" s="1"/>
  <c r="D26" i="41" s="1"/>
  <c r="D27" i="41" s="1"/>
  <c r="D28" i="41" s="1"/>
  <c r="D29" i="41" s="1"/>
  <c r="D30" i="41" s="1"/>
  <c r="D31" i="41" s="1"/>
  <c r="D32" i="41" s="1"/>
  <c r="D33" i="41" s="1"/>
  <c r="D34" i="41" s="1"/>
  <c r="D35" i="41" s="1"/>
  <c r="D36" i="41" s="1"/>
  <c r="D37" i="41" s="1"/>
  <c r="D38" i="41" s="1"/>
  <c r="H42" i="69"/>
  <c r="G42" i="69"/>
  <c r="E42" i="69"/>
  <c r="H29" i="69"/>
  <c r="G29" i="69"/>
  <c r="F29" i="69"/>
  <c r="E29" i="69"/>
  <c r="D15" i="69"/>
  <c r="D16" i="69" s="1"/>
  <c r="D17" i="69" s="1"/>
  <c r="D18" i="69" s="1"/>
  <c r="D19" i="69" s="1"/>
  <c r="D20" i="69" s="1"/>
  <c r="D21" i="69" s="1"/>
  <c r="D22" i="69" s="1"/>
  <c r="D23" i="69" s="1"/>
  <c r="D24" i="69" s="1"/>
  <c r="D25" i="69" s="1"/>
  <c r="D26" i="69" s="1"/>
  <c r="D27" i="69" s="1"/>
  <c r="D28" i="69" s="1"/>
  <c r="H6" i="80" l="1"/>
  <c r="H6" i="101"/>
  <c r="F7" i="80"/>
  <c r="F7" i="101"/>
  <c r="H7" i="101"/>
  <c r="H7" i="80"/>
  <c r="H6" i="110"/>
  <c r="H6" i="109"/>
  <c r="F7" i="110"/>
  <c r="F7" i="109"/>
  <c r="H7" i="94"/>
  <c r="H7" i="110"/>
  <c r="H7" i="109"/>
  <c r="F7" i="94"/>
  <c r="F7" i="107"/>
  <c r="H6" i="107"/>
  <c r="J6" i="56"/>
  <c r="H6" i="94"/>
  <c r="H7" i="107"/>
  <c r="D35" i="60"/>
  <c r="D37" i="60" s="1"/>
  <c r="F35" i="60"/>
  <c r="D46" i="60"/>
  <c r="F46" i="60"/>
  <c r="H29" i="99" l="1"/>
  <c r="F37" i="60"/>
  <c r="J6" i="80"/>
  <c r="J6" i="101"/>
  <c r="J6" i="110"/>
  <c r="J6" i="109"/>
  <c r="H33" i="99"/>
  <c r="J6" i="94"/>
  <c r="J6" i="107"/>
  <c r="C35" i="60"/>
  <c r="H32" i="99"/>
  <c r="H28" i="99"/>
  <c r="H25" i="99"/>
  <c r="H24" i="99"/>
  <c r="H21" i="99"/>
  <c r="H20" i="99"/>
  <c r="D36" i="60" l="1"/>
  <c r="C23" i="98"/>
  <c r="C22" i="98"/>
  <c r="F36" i="60"/>
  <c r="H37" i="99"/>
  <c r="H36" i="99"/>
  <c r="H7" i="105" l="1"/>
  <c r="F7" i="105"/>
  <c r="D7" i="105"/>
  <c r="J6" i="105"/>
  <c r="H6" i="105"/>
  <c r="F6" i="105"/>
  <c r="F5" i="105"/>
  <c r="F4" i="105"/>
  <c r="F3" i="105"/>
  <c r="F2" i="105"/>
  <c r="B3" i="105"/>
  <c r="B2" i="105"/>
  <c r="H35" i="105"/>
  <c r="G35" i="105"/>
  <c r="E35" i="105"/>
  <c r="I20" i="105"/>
  <c r="I28" i="105" s="1"/>
  <c r="H20" i="105"/>
  <c r="H28" i="105" s="1"/>
  <c r="F20" i="105"/>
  <c r="G20" i="105"/>
  <c r="G28" i="105" s="1"/>
  <c r="H7" i="104"/>
  <c r="F7" i="104"/>
  <c r="D7" i="104"/>
  <c r="J6" i="104"/>
  <c r="H6" i="104"/>
  <c r="F6" i="104"/>
  <c r="F5" i="104"/>
  <c r="F4" i="104"/>
  <c r="F3" i="104"/>
  <c r="F2" i="104"/>
  <c r="B3" i="104"/>
  <c r="B2" i="104"/>
  <c r="H45" i="104"/>
  <c r="G45" i="104"/>
  <c r="E45" i="104"/>
  <c r="H35" i="104"/>
  <c r="G35" i="104"/>
  <c r="E35" i="104"/>
  <c r="B3" i="83" l="1"/>
  <c r="H32" i="44" l="1"/>
  <c r="G32" i="44"/>
  <c r="E32" i="44"/>
  <c r="F6" i="99"/>
  <c r="F5" i="99"/>
  <c r="F4" i="99"/>
  <c r="F3" i="99"/>
  <c r="F2" i="99"/>
  <c r="F6" i="98"/>
  <c r="F5" i="98"/>
  <c r="F4" i="98"/>
  <c r="F3" i="98"/>
  <c r="F2" i="98"/>
  <c r="B2" i="98"/>
  <c r="B3" i="98"/>
  <c r="F6" i="97"/>
  <c r="F5" i="97"/>
  <c r="F4" i="97"/>
  <c r="F3" i="97"/>
  <c r="F2" i="97"/>
  <c r="B2" i="97"/>
  <c r="B3" i="97"/>
  <c r="E32" i="97"/>
  <c r="G32" i="97"/>
  <c r="H32" i="97"/>
  <c r="E39" i="97"/>
  <c r="I32" i="97" s="1"/>
  <c r="F39" i="97"/>
  <c r="D7" i="95"/>
  <c r="F6" i="95"/>
  <c r="F5" i="95"/>
  <c r="F4" i="95"/>
  <c r="F3" i="95"/>
  <c r="F2" i="95"/>
  <c r="H6" i="92"/>
  <c r="D7" i="92"/>
  <c r="F6" i="92"/>
  <c r="F5" i="92"/>
  <c r="F4" i="92"/>
  <c r="F3" i="92"/>
  <c r="F2" i="92"/>
  <c r="C36" i="92"/>
  <c r="C37" i="92"/>
  <c r="C38" i="92"/>
  <c r="C39" i="92"/>
  <c r="H24" i="44"/>
  <c r="G24" i="44"/>
  <c r="E24" i="44"/>
  <c r="B2" i="83"/>
  <c r="F28" i="83"/>
  <c r="F22" i="83"/>
  <c r="H6" i="83"/>
  <c r="F3" i="83"/>
  <c r="F4" i="83"/>
  <c r="F5" i="83"/>
  <c r="F6" i="83"/>
  <c r="F2" i="83"/>
  <c r="D35" i="83"/>
  <c r="D32" i="83"/>
  <c r="D7" i="69"/>
  <c r="F6" i="69"/>
  <c r="F5" i="69"/>
  <c r="F4" i="69"/>
  <c r="F3" i="69"/>
  <c r="F2" i="69"/>
  <c r="D7" i="67"/>
  <c r="F6" i="67"/>
  <c r="F5" i="67"/>
  <c r="F4" i="67"/>
  <c r="F3" i="67"/>
  <c r="F2" i="67"/>
  <c r="D7" i="50"/>
  <c r="F6" i="50"/>
  <c r="F5" i="50"/>
  <c r="F4" i="50"/>
  <c r="F3" i="50"/>
  <c r="F2" i="50"/>
  <c r="D7" i="66"/>
  <c r="F6" i="66"/>
  <c r="F5" i="66"/>
  <c r="F4" i="66"/>
  <c r="F3" i="66"/>
  <c r="F2" i="66"/>
  <c r="D7" i="49"/>
  <c r="F6" i="49"/>
  <c r="F5" i="49"/>
  <c r="F4" i="49"/>
  <c r="F3" i="49"/>
  <c r="F2" i="49"/>
  <c r="D7" i="65"/>
  <c r="F6" i="65"/>
  <c r="F5" i="65"/>
  <c r="F4" i="65"/>
  <c r="F3" i="65"/>
  <c r="F2" i="65"/>
  <c r="D7" i="48"/>
  <c r="F6" i="48"/>
  <c r="F5" i="48"/>
  <c r="F4" i="48"/>
  <c r="F3" i="48"/>
  <c r="F2" i="48"/>
  <c r="D7" i="64"/>
  <c r="F6" i="64"/>
  <c r="F5" i="64"/>
  <c r="F4" i="64"/>
  <c r="F3" i="64"/>
  <c r="F2" i="64"/>
  <c r="D7" i="47"/>
  <c r="F6" i="47"/>
  <c r="F5" i="47"/>
  <c r="F4" i="47"/>
  <c r="F3" i="47"/>
  <c r="F2" i="47"/>
  <c r="D7" i="46"/>
  <c r="F6" i="46"/>
  <c r="F5" i="46"/>
  <c r="F4" i="46"/>
  <c r="F3" i="46"/>
  <c r="F2" i="46"/>
  <c r="D7" i="44"/>
  <c r="F6" i="44"/>
  <c r="F5" i="44"/>
  <c r="F4" i="44"/>
  <c r="F3" i="44"/>
  <c r="F2" i="44"/>
  <c r="D7" i="63"/>
  <c r="F6" i="63"/>
  <c r="F5" i="63"/>
  <c r="F4" i="63"/>
  <c r="F3" i="63"/>
  <c r="F2" i="63"/>
  <c r="D7" i="42"/>
  <c r="F6" i="42"/>
  <c r="F5" i="42"/>
  <c r="F4" i="42"/>
  <c r="F3" i="42"/>
  <c r="F2" i="42"/>
  <c r="D7" i="41"/>
  <c r="F6" i="41"/>
  <c r="F5" i="41"/>
  <c r="F4" i="41"/>
  <c r="F3" i="41"/>
  <c r="F2" i="41"/>
  <c r="D7" i="62"/>
  <c r="F6" i="62"/>
  <c r="F5" i="62"/>
  <c r="F4" i="62"/>
  <c r="F3" i="62"/>
  <c r="F2" i="62"/>
  <c r="D7" i="40"/>
  <c r="C32" i="70" s="1"/>
  <c r="D7" i="61"/>
  <c r="D7" i="37"/>
  <c r="D7" i="60"/>
  <c r="D7" i="70"/>
  <c r="B2" i="67"/>
  <c r="B2" i="50"/>
  <c r="B2" i="66"/>
  <c r="B2" i="49"/>
  <c r="B2" i="65"/>
  <c r="B2" i="48"/>
  <c r="B2" i="64"/>
  <c r="B2" i="47"/>
  <c r="B2" i="46"/>
  <c r="B2" i="44"/>
  <c r="B2" i="63"/>
  <c r="B2" i="42"/>
  <c r="B3" i="42"/>
  <c r="B2" i="41"/>
  <c r="B2" i="62"/>
  <c r="B2" i="40"/>
  <c r="B2" i="61"/>
  <c r="B2" i="37"/>
  <c r="B2" i="60"/>
  <c r="B2" i="70"/>
  <c r="H27" i="47"/>
  <c r="F5" i="70"/>
  <c r="B3" i="70"/>
  <c r="F6" i="70"/>
  <c r="F4" i="70"/>
  <c r="F3" i="70"/>
  <c r="F2" i="70"/>
  <c r="F44" i="60"/>
  <c r="F45" i="60" s="1"/>
  <c r="D44" i="60"/>
  <c r="D45" i="60" s="1"/>
  <c r="B3" i="67"/>
  <c r="B3" i="50"/>
  <c r="B3" i="66"/>
  <c r="B3" i="49"/>
  <c r="B3" i="65"/>
  <c r="B3" i="48"/>
  <c r="B3" i="64"/>
  <c r="B3" i="47"/>
  <c r="B3" i="46"/>
  <c r="B3" i="44"/>
  <c r="B3" i="63"/>
  <c r="B3" i="41"/>
  <c r="B3" i="62"/>
  <c r="B3" i="40"/>
  <c r="B3" i="61"/>
  <c r="B3" i="37"/>
  <c r="B3" i="60"/>
  <c r="F6" i="40"/>
  <c r="F5" i="40"/>
  <c r="F4" i="40"/>
  <c r="F3" i="40"/>
  <c r="F2" i="40"/>
  <c r="H6" i="61"/>
  <c r="F6" i="61"/>
  <c r="F5" i="61"/>
  <c r="F4" i="61"/>
  <c r="F3" i="61"/>
  <c r="F2" i="61"/>
  <c r="F6" i="37"/>
  <c r="F5" i="37"/>
  <c r="F4" i="37"/>
  <c r="F3" i="37"/>
  <c r="F2" i="37"/>
  <c r="F6" i="60"/>
  <c r="F5" i="60"/>
  <c r="F4" i="60"/>
  <c r="F3" i="60"/>
  <c r="F2" i="60"/>
  <c r="E50" i="40"/>
  <c r="E25" i="50"/>
  <c r="G25" i="50"/>
  <c r="H25" i="50"/>
  <c r="E31" i="49"/>
  <c r="G31" i="49"/>
  <c r="H31" i="49"/>
  <c r="E34" i="48"/>
  <c r="G34" i="48"/>
  <c r="H34" i="48"/>
  <c r="E27" i="47"/>
  <c r="G27" i="47"/>
  <c r="E16" i="46"/>
  <c r="G16" i="46"/>
  <c r="H16" i="46"/>
  <c r="E23" i="46"/>
  <c r="G23" i="46"/>
  <c r="H23" i="46"/>
  <c r="E16" i="44"/>
  <c r="G16" i="44"/>
  <c r="H16" i="44"/>
  <c r="H50" i="40"/>
  <c r="E51" i="37"/>
  <c r="G51" i="37"/>
  <c r="H51" i="37"/>
  <c r="H6" i="47"/>
  <c r="H6" i="49"/>
  <c r="H6" i="42"/>
  <c r="H6" i="41"/>
  <c r="H6" i="44"/>
  <c r="H6" i="37"/>
  <c r="H6" i="46"/>
  <c r="H6" i="65"/>
  <c r="H6" i="97"/>
  <c r="H6" i="70"/>
  <c r="H7" i="98"/>
  <c r="D53" i="60" l="1"/>
  <c r="D52" i="60"/>
  <c r="F53" i="60"/>
  <c r="F52" i="60"/>
  <c r="H7" i="67"/>
  <c r="H7" i="48"/>
  <c r="H7" i="62"/>
  <c r="H7" i="42"/>
  <c r="H7" i="70"/>
  <c r="H7" i="60"/>
  <c r="H7" i="47"/>
  <c r="H7" i="61"/>
  <c r="H7" i="37"/>
  <c r="H7" i="97"/>
  <c r="H6" i="95"/>
  <c r="H6" i="67"/>
  <c r="H6" i="64"/>
  <c r="H6" i="48"/>
  <c r="H6" i="69"/>
  <c r="H6" i="62"/>
  <c r="H6" i="40"/>
  <c r="H6" i="99"/>
  <c r="H7" i="66"/>
  <c r="H6" i="98"/>
  <c r="H6" i="63"/>
  <c r="H6" i="66"/>
  <c r="H6" i="50"/>
  <c r="H6" i="60"/>
  <c r="C45" i="92"/>
  <c r="C44" i="92"/>
  <c r="J6" i="61"/>
  <c r="F7" i="49"/>
  <c r="F7" i="98"/>
  <c r="H7" i="99"/>
  <c r="F7" i="42"/>
  <c r="F7" i="92"/>
  <c r="F7" i="50"/>
  <c r="F7" i="65"/>
  <c r="J6" i="83"/>
  <c r="J6" i="49"/>
  <c r="J6" i="60"/>
  <c r="J6" i="50"/>
  <c r="J6" i="63"/>
  <c r="F7" i="47"/>
  <c r="F7" i="99"/>
  <c r="F7" i="48"/>
  <c r="F7" i="46"/>
  <c r="F7" i="44"/>
  <c r="F7" i="95"/>
  <c r="F7" i="60"/>
  <c r="J6" i="44"/>
  <c r="J6" i="48"/>
  <c r="J6" i="70"/>
  <c r="J6" i="64"/>
  <c r="J6" i="99"/>
  <c r="J6" i="95"/>
  <c r="J6" i="47"/>
  <c r="J6" i="67"/>
  <c r="J6" i="46"/>
  <c r="F7" i="67"/>
  <c r="F7" i="64"/>
  <c r="H7" i="92"/>
  <c r="H7" i="69"/>
  <c r="H7" i="49"/>
  <c r="F7" i="37"/>
  <c r="H7" i="65"/>
  <c r="H7" i="46"/>
  <c r="F7" i="62"/>
  <c r="F7" i="40"/>
  <c r="J6" i="66"/>
  <c r="J6" i="69"/>
  <c r="H7" i="41"/>
  <c r="J6" i="40"/>
  <c r="J6" i="97"/>
  <c r="J6" i="65"/>
  <c r="F7" i="97"/>
  <c r="H7" i="95"/>
  <c r="F7" i="63"/>
  <c r="F7" i="66"/>
  <c r="F7" i="69"/>
  <c r="H7" i="50"/>
  <c r="H7" i="83"/>
  <c r="F7" i="61"/>
  <c r="H7" i="64"/>
  <c r="H7" i="44"/>
  <c r="F7" i="41"/>
  <c r="F7" i="70"/>
  <c r="J6" i="37"/>
  <c r="J6" i="42"/>
  <c r="J6" i="92"/>
  <c r="H7" i="63"/>
  <c r="H7" i="40"/>
  <c r="J6" i="41"/>
  <c r="J6" i="62"/>
  <c r="J6" i="98"/>
  <c r="F7" i="83"/>
  <c r="G21" i="104" l="1"/>
  <c r="G22" i="104" s="1"/>
  <c r="G18" i="104"/>
  <c r="G19" i="104" s="1"/>
</calcChain>
</file>

<file path=xl/sharedStrings.xml><?xml version="1.0" encoding="utf-8"?>
<sst xmlns="http://schemas.openxmlformats.org/spreadsheetml/2006/main" count="1082" uniqueCount="600">
  <si>
    <t>Monthly Investor Report</t>
  </si>
  <si>
    <t>Monthly Period</t>
  </si>
  <si>
    <t>Payment Date</t>
  </si>
  <si>
    <t>Period  No</t>
  </si>
  <si>
    <t>to</t>
  </si>
  <si>
    <t>Class A</t>
  </si>
  <si>
    <t>Class B</t>
  </si>
  <si>
    <t>All notes</t>
  </si>
  <si>
    <t>in %</t>
  </si>
  <si>
    <t>Current Prepayment Rate (annualised)</t>
  </si>
  <si>
    <t>Reserve Accounts</t>
  </si>
  <si>
    <t>Beginning of Period</t>
  </si>
  <si>
    <t>End of Period</t>
  </si>
  <si>
    <t>* 3-MRA stands for three months rolling average</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</si>
  <si>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</si>
  <si>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</si>
  <si>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</si>
  <si>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</si>
  <si>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</si>
  <si>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</si>
  <si>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</si>
  <si>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</si>
  <si>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</si>
  <si>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</si>
  <si>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</si>
  <si>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</si>
  <si>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</si>
  <si>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</si>
  <si>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</si>
  <si>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</si>
  <si>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</si>
  <si>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</si>
  <si>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</si>
  <si>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</si>
  <si>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</si>
  <si>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</si>
  <si>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</si>
  <si>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</si>
  <si>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</si>
  <si>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</si>
  <si>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</si>
  <si>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</si>
  <si>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</si>
  <si>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</si>
  <si>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</si>
  <si>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</si>
  <si>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</si>
  <si>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</si>
  <si>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</si>
  <si>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Interest Period</t>
  </si>
  <si>
    <t>Index</t>
  </si>
  <si>
    <t>Outstanding Receivables</t>
  </si>
  <si>
    <t>Annualised Loss Ratio period before previous period</t>
  </si>
  <si>
    <t>Annualised Loss Ratio previous period</t>
  </si>
  <si>
    <t>Annualised Loss Ratio current period</t>
  </si>
  <si>
    <t xml:space="preserve">    Currency</t>
  </si>
  <si>
    <t xml:space="preserve">    DayCount Convention</t>
  </si>
  <si>
    <t>Page</t>
  </si>
  <si>
    <t>in EUR</t>
  </si>
  <si>
    <t>Average Amount</t>
  </si>
  <si>
    <t>Percentage of Balance</t>
  </si>
  <si>
    <t>Number of Loans</t>
  </si>
  <si>
    <t>No</t>
  </si>
  <si>
    <t>State</t>
  </si>
  <si>
    <t>Object Type</t>
  </si>
  <si>
    <t>Yes</t>
  </si>
  <si>
    <t>Contracts w/Balloon Payments</t>
  </si>
  <si>
    <t>WA Interest</t>
  </si>
  <si>
    <t>WA Remaining Term</t>
  </si>
  <si>
    <t>WA Original Term</t>
  </si>
  <si>
    <t>Reserve Account</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</si>
  <si>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</si>
  <si>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</si>
  <si>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</si>
  <si>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</si>
  <si>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</si>
  <si>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</si>
  <si>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</si>
  <si>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</si>
  <si>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</si>
  <si>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</si>
  <si>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</si>
  <si>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Priority of Payments</t>
  </si>
  <si>
    <t>Berlin</t>
  </si>
  <si>
    <t>Brandenburg</t>
  </si>
  <si>
    <t>Bremen</t>
  </si>
  <si>
    <t>Hamburg</t>
  </si>
  <si>
    <t>Saarland</t>
  </si>
  <si>
    <t>Schleswig-Holstein</t>
  </si>
  <si>
    <t xml:space="preserve">    Available Distribution Amount</t>
  </si>
  <si>
    <t xml:space="preserve">    Senior Expenses</t>
  </si>
  <si>
    <t xml:space="preserve">    Interest Notes Class A</t>
  </si>
  <si>
    <t xml:space="preserve">    Interest Subordinated Loan</t>
  </si>
  <si>
    <t xml:space="preserve">    Payments to Seller</t>
  </si>
  <si>
    <t>Cash Outflow</t>
  </si>
  <si>
    <t>Cash Inflow</t>
  </si>
  <si>
    <t>Required Reserve Fund</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</si>
  <si>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</si>
  <si>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</si>
  <si>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</si>
  <si>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</si>
  <si>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</si>
  <si>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</si>
  <si>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</si>
  <si>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</si>
  <si>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</si>
  <si>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Interest accrued on Subordinated Loan for the Period</t>
  </si>
  <si>
    <t xml:space="preserve">    Cumulative Interest accrued on Subordinated Loan</t>
  </si>
  <si>
    <t xml:space="preserve">    Interest Payments on Subordinated Loan</t>
  </si>
  <si>
    <t xml:space="preserve">    Cumulative Interest Payments on Subordinated Loan</t>
  </si>
  <si>
    <t xml:space="preserve">    Unpaid Interest for the Period</t>
  </si>
  <si>
    <t xml:space="preserve">    Cumulative Unpaid Interest</t>
  </si>
  <si>
    <t xml:space="preserve">  Others</t>
  </si>
  <si>
    <t xml:space="preserve">    Interest Payment </t>
  </si>
  <si>
    <t xml:space="preserve">    Interest Days</t>
  </si>
  <si>
    <t xml:space="preserve">Current Principal Balance in EUR </t>
  </si>
  <si>
    <t>-   of which regular installments</t>
  </si>
  <si>
    <t>Downpayment in %</t>
  </si>
  <si>
    <t>Santander Consumer Bank AG</t>
  </si>
  <si>
    <t xml:space="preserve">    Amortisation</t>
  </si>
  <si>
    <t>current period</t>
  </si>
  <si>
    <t>previous period</t>
  </si>
  <si>
    <t>Aggregate Outstanding Principal Amount</t>
  </si>
  <si>
    <t xml:space="preserve">Principal Deficiency </t>
  </si>
  <si>
    <t>Principal Deficiency period before previous period</t>
  </si>
  <si>
    <t>Principal Deficiency previous period</t>
  </si>
  <si>
    <t>Principal Deficiency current period</t>
  </si>
  <si>
    <t>No. of
Contracts</t>
  </si>
  <si>
    <t>Deal Name:</t>
  </si>
  <si>
    <t>Issuer:</t>
  </si>
  <si>
    <t>The Managing Directors</t>
  </si>
  <si>
    <t>Germany</t>
  </si>
  <si>
    <t>Seller of the Receivables:</t>
  </si>
  <si>
    <t>Servicer Name:</t>
  </si>
  <si>
    <t>Reporting Entity:</t>
  </si>
  <si>
    <t>Santander-Platz 1</t>
  </si>
  <si>
    <t>41061 Mönchengladbach</t>
  </si>
  <si>
    <t>Long
Term</t>
  </si>
  <si>
    <t>Short
Term</t>
  </si>
  <si>
    <t>Outlook</t>
  </si>
  <si>
    <t>Banco Santander S.A.</t>
  </si>
  <si>
    <t>Santander Consumer Finance S.A.</t>
  </si>
  <si>
    <t>Collection Period</t>
  </si>
  <si>
    <t xml:space="preserve">    Expected Maturity</t>
  </si>
  <si>
    <t xml:space="preserve">    Legal Maturity</t>
  </si>
  <si>
    <t>Ratings Santander</t>
  </si>
  <si>
    <t>Balloon Loans - Original Term in months</t>
  </si>
  <si>
    <t>Balloon Loans - Remaining Term in months</t>
  </si>
  <si>
    <t>Payment Protection Insurance</t>
  </si>
  <si>
    <t>Number of Balloon Loans</t>
  </si>
  <si>
    <t>Capital Markets</t>
  </si>
  <si>
    <t xml:space="preserve"> 3. Delinquency Data</t>
  </si>
  <si>
    <t>Delinquency Data and Ratios</t>
  </si>
  <si>
    <t xml:space="preserve"> 4. Default Data</t>
  </si>
  <si>
    <t>Default Data and Ratios</t>
  </si>
  <si>
    <t>Amount</t>
  </si>
  <si>
    <t>Current Default</t>
  </si>
  <si>
    <t>Current Period Gross Default</t>
  </si>
  <si>
    <t>Current Period Net Default</t>
  </si>
  <si>
    <t>New Number of Defaulted Contracts</t>
  </si>
  <si>
    <t>Cumulative Default</t>
  </si>
  <si>
    <t>Cumulative Gross Default</t>
  </si>
  <si>
    <t>Cumulative Net Default</t>
  </si>
  <si>
    <t>Total Number of Defaulted Contracts</t>
  </si>
  <si>
    <t>Ratio</t>
  </si>
  <si>
    <t>3-MRA* Annualised Net Default Ratio (New Default)</t>
  </si>
  <si>
    <t>PDL Trigger</t>
  </si>
  <si>
    <t>Repurchased Assets</t>
  </si>
  <si>
    <t>Current Repurchased Asset Amount through breach of warranty or voluntary buyback</t>
  </si>
  <si>
    <t>Cumulative Repurchased Asset Amount through breach of warranty or voluntary buyback</t>
  </si>
  <si>
    <t>Counterparty status</t>
  </si>
  <si>
    <t>SPV-Administrator:</t>
  </si>
  <si>
    <t xml:space="preserve">  3. Delinquency Data</t>
  </si>
  <si>
    <t xml:space="preserve">  4. Default Data</t>
  </si>
  <si>
    <t>TOP 15 manufacturer brands in alphabetical order:</t>
  </si>
  <si>
    <t>Downpayment and
Purchase Price</t>
  </si>
  <si>
    <t xml:space="preserve"> 22. Retention</t>
  </si>
  <si>
    <t>Outstanding Principal Balance of Purchased Receivables as of the Offer Date:</t>
  </si>
  <si>
    <t>Outstanding Principal Balance of Purchased Receivables as of the beginning of the Monthly Period:</t>
  </si>
  <si>
    <t>Outstanding Principal Balance of Purchased Receivables as of the end of the Monthly Period:</t>
  </si>
  <si>
    <t>Outstanding Principal Balance of the Subordinated Loan as of the Offer Date:</t>
  </si>
  <si>
    <t>Outstanding Principal Balance of the Subordinated Loan as of the beginning of the Monthly Period:</t>
  </si>
  <si>
    <t>Outstanding Principal Balance of the Subordinated Loan as of the end of the Monthly Period:</t>
  </si>
  <si>
    <t xml:space="preserve">  22. Retention</t>
  </si>
  <si>
    <t xml:space="preserve">  23. Counterparties</t>
  </si>
  <si>
    <t xml:space="preserve">  24. Issuer Information</t>
  </si>
  <si>
    <t xml:space="preserve">  25. Santander Consumer Bank</t>
  </si>
  <si>
    <t xml:space="preserve"> 23. Counterparties</t>
  </si>
  <si>
    <t xml:space="preserve"> 24. Issuer Information</t>
  </si>
  <si>
    <t xml:space="preserve"> 25. Santander Consumer Bank</t>
  </si>
  <si>
    <t xml:space="preserve">  26. Glossary</t>
  </si>
  <si>
    <t xml:space="preserve"> 26. Glossary</t>
  </si>
  <si>
    <t xml:space="preserve">    Initial total CE (Subordination, Reserve)</t>
  </si>
  <si>
    <t xml:space="preserve">    Current CE (incl. Excess Spread)</t>
  </si>
  <si>
    <t xml:space="preserve">    Current CE (excl. Excess Spread)</t>
  </si>
  <si>
    <t>Gap Insurance
(Santander Safe)</t>
  </si>
  <si>
    <t>Percentage of Total Balance</t>
  </si>
  <si>
    <t>Percentage of Total Loans</t>
  </si>
  <si>
    <t>Repair Cost Insurance
(Santander AutoCare)</t>
  </si>
  <si>
    <t>-   of which balloon rates</t>
  </si>
  <si>
    <t>Average downpayment</t>
  </si>
  <si>
    <t>Average Purchase Price</t>
  </si>
  <si>
    <t>Contracts with Downpayment</t>
  </si>
  <si>
    <t>Downpayment
(Ranges in EUR)</t>
  </si>
  <si>
    <t>Downpayment / Purchase Price in %</t>
  </si>
  <si>
    <t>No Downpayment</t>
  </si>
  <si>
    <t>All Contracts</t>
  </si>
  <si>
    <t>Outstanding Balance of the Class B Notes as of the Offer Date:</t>
  </si>
  <si>
    <t>Outstanding Balance of the Class B Notes as of the beginning of the Monthly Period:</t>
  </si>
  <si>
    <t>Outstanding Balance of the Class B Notes of the end of the Monthly Period:</t>
  </si>
  <si>
    <t>Net Economic Interest Ratio as of Offer Date:</t>
  </si>
  <si>
    <t>Net Economic Interest Ratio as of the beginning of the Monthly Period:</t>
  </si>
  <si>
    <t>Net Economic Interest Ratio as of the end of the Monthly Period:</t>
  </si>
  <si>
    <t>Manufacturer brands</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</si>
  <si>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</si>
  <si>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</si>
  <si>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</si>
  <si>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Balloon Loan:</t>
  </si>
  <si>
    <t>A loan where the final payment due is higher than any of the previous loan instalments payable by the relevant debtor.</t>
  </si>
  <si>
    <t>Balloon Payment:</t>
  </si>
  <si>
    <t>The final payment of a balloon loan.</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</si>
  <si>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</si>
  <si>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</si>
  <si>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</si>
  <si>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</si>
  <si>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</si>
  <si>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Downpayment:</t>
  </si>
  <si>
    <t>The initial upfront portion of the total net amount due at the time of finalizing the contract.</t>
  </si>
  <si>
    <t>Excess Spread:</t>
  </si>
  <si>
    <t>Excess Spread equals WA Portfolio Yield minus Fixed Swap Rate minus WA Notes Margin</t>
  </si>
  <si>
    <t>Gap Insurance:</t>
  </si>
  <si>
    <t>Insurance which covers the risk that loss is incurred if the relevant Financed Vehicle has to be completely written off (total damage) due to fire, accident (irrespective</t>
  </si>
  <si>
    <t>of whether such accident was caused by the Debtor or a third party), flooding or theft</t>
  </si>
  <si>
    <t>Legal Maturity:</t>
  </si>
  <si>
    <t xml:space="preserve">Expected Maturity: </t>
  </si>
  <si>
    <t xml:space="preserve">Leisure: </t>
  </si>
  <si>
    <t>Is composed of motorised and not motorised caravans and campers.</t>
  </si>
  <si>
    <t>Payment Protection Insurance:</t>
  </si>
  <si>
    <t>Insurance, composed of life insurance and/or accident insurance and/or temporary disability insurance and/or unemployment insurance, which covers</t>
  </si>
  <si>
    <t>the risk that a Debtor in its capacity as insured person is unable to pay the Loan Instalments owed by such Debtor life insurance</t>
  </si>
  <si>
    <t>Recoveries:</t>
  </si>
  <si>
    <t>Any amount received on defaulted contracts</t>
  </si>
  <si>
    <t>Repair Cost Insurance:</t>
  </si>
  <si>
    <t>Insurance which covers repair costs for the repair of certain important components of the Financed Vehicle</t>
  </si>
  <si>
    <t>Shall mean any Financed Vehicle the date of purchase of which by the relevant debtor was later than 12 months after the date of first registration</t>
  </si>
  <si>
    <t>of such Financed Vehicle</t>
  </si>
  <si>
    <t>Vehicle Type</t>
  </si>
  <si>
    <t>Bavaria</t>
  </si>
  <si>
    <t>Hesse</t>
  </si>
  <si>
    <t>Mecklenburg-Western Pomerania</t>
  </si>
  <si>
    <t>Lower Saxony</t>
  </si>
  <si>
    <t>North Rhine-Westphalia</t>
  </si>
  <si>
    <t>Rhineland-Palatinate</t>
  </si>
  <si>
    <t>Saxony</t>
  </si>
  <si>
    <t>Saxony-Anhalt</t>
  </si>
  <si>
    <t>Thuringia</t>
  </si>
  <si>
    <t>Moody's</t>
  </si>
  <si>
    <t>Moody's Deutschland GmbH</t>
  </si>
  <si>
    <t>An der Welle 5</t>
  </si>
  <si>
    <t>Balloon Rates
in EUR</t>
  </si>
  <si>
    <t>Balloon Rates in % of
Total Balloon Rates</t>
  </si>
  <si>
    <t>Percentage of Total
Balloon Loans</t>
  </si>
  <si>
    <t>Set-Off Reserves (X/Y):</t>
  </si>
  <si>
    <t>Protection against set-off risks due to (X) capitalized service fees (e.g. Payment Protection Insurance, Gap Insurance, Repair Cost Insurance) and (Y) deposits</t>
  </si>
  <si>
    <t>eMail abs_ger@santander.de</t>
  </si>
  <si>
    <t>Structured Finance Monitoring</t>
  </si>
  <si>
    <t>LEI:</t>
  </si>
  <si>
    <t>Final Payment date on which all outstanding notes will mature.</t>
  </si>
  <si>
    <t>and (c) 0% cumulative gross losses.</t>
  </si>
  <si>
    <t>Used Vehicle</t>
  </si>
  <si>
    <t>Fuel</t>
  </si>
  <si>
    <t>Petrol</t>
  </si>
  <si>
    <t>Diesel Euro 6</t>
  </si>
  <si>
    <t>Diesel Euro 5</t>
  </si>
  <si>
    <t>Diesel &lt; Euro 5</t>
  </si>
  <si>
    <t>Other</t>
  </si>
  <si>
    <t>n/a</t>
  </si>
  <si>
    <t xml:space="preserve"> 13. Type of Contract</t>
  </si>
  <si>
    <t>Auto</t>
  </si>
  <si>
    <t>Vehicle</t>
  </si>
  <si>
    <t xml:space="preserve"> 0:12</t>
  </si>
  <si>
    <t>13:25</t>
  </si>
  <si>
    <t>26:38</t>
  </si>
  <si>
    <t>39:51</t>
  </si>
  <si>
    <t>52:64</t>
  </si>
  <si>
    <t>65:72</t>
  </si>
  <si>
    <t xml:space="preserve">73:  </t>
  </si>
  <si>
    <t xml:space="preserve"> 11. Object/Vehicle Type</t>
  </si>
  <si>
    <t>New Vehicle</t>
  </si>
  <si>
    <t>Commercial</t>
  </si>
  <si>
    <t>Private</t>
  </si>
  <si>
    <t>Car</t>
  </si>
  <si>
    <t>Leisure</t>
  </si>
  <si>
    <t>Motorbike</t>
  </si>
  <si>
    <t xml:space="preserve">  21. Priority of Payments + Transaction Costs</t>
  </si>
  <si>
    <t xml:space="preserve">    Replenishment</t>
  </si>
  <si>
    <t>Replenishment Amount</t>
  </si>
  <si>
    <t>Purchase Shortfall Amount</t>
  </si>
  <si>
    <t>Total Assets (End of Period)</t>
  </si>
  <si>
    <t xml:space="preserve"> 5. Concentration Limits</t>
  </si>
  <si>
    <t>Portfolio Concentrations</t>
  </si>
  <si>
    <t>Maximum-Trigger</t>
  </si>
  <si>
    <t>Current Value</t>
  </si>
  <si>
    <t>Trigger Breach</t>
  </si>
  <si>
    <t>Early Amortisation Events</t>
  </si>
  <si>
    <t>Cumulative Loss Ratio</t>
  </si>
  <si>
    <t>Purchase Shortfall Event</t>
  </si>
  <si>
    <t xml:space="preserve">   Period before previous period</t>
  </si>
  <si>
    <t xml:space="preserve">   Previous period</t>
  </si>
  <si>
    <t xml:space="preserve">   Current period</t>
  </si>
  <si>
    <t>Current Principal Balance in EUR per borrower in EUR</t>
  </si>
  <si>
    <t>Maximum-Value</t>
  </si>
  <si>
    <t>Minimum-Value</t>
  </si>
  <si>
    <t>Société Générale S.A.</t>
  </si>
  <si>
    <t>United Kingdom</t>
  </si>
  <si>
    <t>Block E, Cherrywood Business Park, Loughlinstown</t>
  </si>
  <si>
    <t>Co. Dublin</t>
  </si>
  <si>
    <t>Republic of Ireland</t>
  </si>
  <si>
    <t>performing</t>
  </si>
  <si>
    <t>Outstanding Balance of the Class A Notes as of the Offer Date:</t>
  </si>
  <si>
    <t>Outstanding Balance of the Class A Notes as of the beginning of the Monthly Period:</t>
  </si>
  <si>
    <t>Outstanding Balance of the Class A Notes of the end of the Monthly Period:</t>
  </si>
  <si>
    <t>act/360</t>
  </si>
  <si>
    <t>EUR</t>
  </si>
  <si>
    <t>Elavon Financial Services Limited</t>
  </si>
  <si>
    <t xml:space="preserve"> 6. Outstanding Notes</t>
  </si>
  <si>
    <t xml:space="preserve"> 7. Original Principal Balance</t>
  </si>
  <si>
    <t xml:space="preserve"> 7.1 Original PB (Graph)</t>
  </si>
  <si>
    <t xml:space="preserve"> 8. Current Principal Balance</t>
  </si>
  <si>
    <t xml:space="preserve"> 8.1 Current PB (Graph)</t>
  </si>
  <si>
    <t xml:space="preserve"> 9. Borrower Concentration</t>
  </si>
  <si>
    <t xml:space="preserve"> 10. Geographical Distribution</t>
  </si>
  <si>
    <t xml:space="preserve"> 10.1 Geographical Distribution (Graph)</t>
  </si>
  <si>
    <t xml:space="preserve"> 12. Insurances</t>
  </si>
  <si>
    <t xml:space="preserve"> 14. Payment Methods</t>
  </si>
  <si>
    <t xml:space="preserve"> 15. Downpayment</t>
  </si>
  <si>
    <t xml:space="preserve"> 16. Effective Interest Rate</t>
  </si>
  <si>
    <t xml:space="preserve"> 16.1 Effective Interest Rate (Graph)</t>
  </si>
  <si>
    <t xml:space="preserve"> 17. Seasoning</t>
  </si>
  <si>
    <t xml:space="preserve"> 17.1 Seasoning (Graph)</t>
  </si>
  <si>
    <t xml:space="preserve"> 18. Remaining Term</t>
  </si>
  <si>
    <t xml:space="preserve"> 18.1 Remaining Term (Graph)</t>
  </si>
  <si>
    <t xml:space="preserve"> 19. Original Term</t>
  </si>
  <si>
    <t xml:space="preserve"> 19.1 Original Term (Graph)</t>
  </si>
  <si>
    <t xml:space="preserve"> 20. Brands + Fuel Type</t>
  </si>
  <si>
    <t xml:space="preserve"> 21. Priority of Payments + Transaction Costs</t>
  </si>
  <si>
    <t xml:space="preserve">    Purchase Shortfall Ledger</t>
  </si>
  <si>
    <t xml:space="preserve">    Principal Class A</t>
  </si>
  <si>
    <t xml:space="preserve">    Principal Class B</t>
  </si>
  <si>
    <t xml:space="preserve">    Principal Subordinated Loan</t>
  </si>
  <si>
    <t xml:space="preserve">    Interest Rate Basis: Fixed Rate</t>
  </si>
  <si>
    <t>RTG_MDY_OUTLOOK</t>
  </si>
  <si>
    <t>SC Germany Mobility 2020-1</t>
  </si>
  <si>
    <t xml:space="preserve">    Original Rating (Fitch / Moody's)</t>
  </si>
  <si>
    <t xml:space="preserve">    Current Rating (Fitch / Moody's)</t>
  </si>
  <si>
    <t>Neue Mainzer Straße 46-50</t>
  </si>
  <si>
    <t>60311 Frankfurt am Main</t>
  </si>
  <si>
    <t>U.S. Bank Global Corporate Trust Limited</t>
  </si>
  <si>
    <t>125 Old Broad Street</t>
  </si>
  <si>
    <t>London, EC2N 1AR</t>
  </si>
  <si>
    <t>Fitch Ratings Limited</t>
  </si>
  <si>
    <t>60325 Frankfurt am Main</t>
  </si>
  <si>
    <t>Barbara Strozzilaan 101</t>
  </si>
  <si>
    <t>The Netherlands</t>
  </si>
  <si>
    <t>Circumference FS (UK) Limited</t>
  </si>
  <si>
    <t>14 Devonshire Square</t>
  </si>
  <si>
    <t>London EC2M 4YT</t>
  </si>
  <si>
    <t>SC GERMANY S.A., COMPARTMENT MOBILITY 2020-1</t>
  </si>
  <si>
    <t>22-24 Boulevard Royal</t>
  </si>
  <si>
    <t>L-2449 Luxembourg,</t>
  </si>
  <si>
    <t>Grand Duchy of Luxembourg</t>
  </si>
  <si>
    <t>Circumference FS (Luxembourg) S.A.</t>
  </si>
  <si>
    <t>Fitch</t>
  </si>
  <si>
    <t>1083 HN  Amsterdam</t>
  </si>
  <si>
    <t>RTG_FITCH_SEN_UNSECURED</t>
  </si>
  <si>
    <t>RTG_FITCH_SHORT_TERM</t>
  </si>
  <si>
    <t>RTG_FITCH_OUTLOOK</t>
  </si>
  <si>
    <t>- prior to or on 30 September 2021</t>
  </si>
  <si>
    <t>- prior to or on 30 September 2022</t>
  </si>
  <si>
    <t>- prior to or on 30 September 2023</t>
  </si>
  <si>
    <t>Neue Mainzer Strasse 46 - 50</t>
  </si>
  <si>
    <t xml:space="preserve">  5. Concentration Limits</t>
  </si>
  <si>
    <t xml:space="preserve">  6. Outstanding Notes</t>
  </si>
  <si>
    <t xml:space="preserve">  7. Original Principal Balance</t>
  </si>
  <si>
    <t xml:space="preserve">  7.1 Original PB (Graph)</t>
  </si>
  <si>
    <t xml:space="preserve">  8. Current Principal Balance</t>
  </si>
  <si>
    <t xml:space="preserve">  8.1 Current PB (Graph)</t>
  </si>
  <si>
    <t xml:space="preserve">  9. Borrower Concentration</t>
  </si>
  <si>
    <t xml:space="preserve">  10. Geographical Distribution</t>
  </si>
  <si>
    <t xml:space="preserve">  10.1  Geographical (Graph)</t>
  </si>
  <si>
    <t xml:space="preserve">  11. Object/Vehicle Type</t>
  </si>
  <si>
    <t xml:space="preserve">  12. Insurances</t>
  </si>
  <si>
    <t xml:space="preserve">  13. Contract Type</t>
  </si>
  <si>
    <t xml:space="preserve">  14. Payment Methods </t>
  </si>
  <si>
    <t xml:space="preserve">  15. Downpayment</t>
  </si>
  <si>
    <t xml:space="preserve">  16. Effective Interest Rate</t>
  </si>
  <si>
    <t xml:space="preserve">  16.1 Effective Interest Rate (Graph)</t>
  </si>
  <si>
    <t xml:space="preserve">  17. Seasoning </t>
  </si>
  <si>
    <t xml:space="preserve">  17.1 Seasoning (Graph)</t>
  </si>
  <si>
    <t xml:space="preserve">  18. Remaining Term</t>
  </si>
  <si>
    <t xml:space="preserve">  18.1 Remaining Term (Graph)</t>
  </si>
  <si>
    <t xml:space="preserve">  19. Original Term</t>
  </si>
  <si>
    <t xml:space="preserve">  19.1 Original Term (Graph)</t>
  </si>
  <si>
    <t xml:space="preserve">  20. Brands + Fuel Type</t>
  </si>
  <si>
    <t>Outstanding EOP</t>
  </si>
  <si>
    <t>Days past due</t>
  </si>
  <si>
    <t>not delinquent</t>
  </si>
  <si>
    <t>1-30</t>
  </si>
  <si>
    <t>31-60</t>
  </si>
  <si>
    <t>61-90</t>
  </si>
  <si>
    <t>&gt;90</t>
  </si>
  <si>
    <t>Default/Recovery Data and Ratios</t>
  </si>
  <si>
    <t>Number of defaulted contracts</t>
  </si>
  <si>
    <t>Defaults in collection period</t>
  </si>
  <si>
    <t>cumulated Defaults since cut-off</t>
  </si>
  <si>
    <t>cumulated amount of purchased receivables</t>
  </si>
  <si>
    <t>Cumulated Default Ratio %</t>
  </si>
  <si>
    <t>Recoveries in collection period</t>
  </si>
  <si>
    <t>cumulated Recoveries since cut-off</t>
  </si>
  <si>
    <t>cumulated net losses</t>
  </si>
  <si>
    <t>cumulated net loss ratio %</t>
  </si>
  <si>
    <t xml:space="preserve"> 4.1 Defaults &amp; Recoveries per period</t>
  </si>
  <si>
    <t>Additional Reserve</t>
  </si>
  <si>
    <t>Required Additional Liquidity Reserve Amount</t>
  </si>
  <si>
    <t xml:space="preserve">    Reserve Fund</t>
  </si>
  <si>
    <t xml:space="preserve">    Additional Reserve Fund</t>
  </si>
  <si>
    <t xml:space="preserve">    Interest Notes Class B (no PD Trigger Breach)</t>
  </si>
  <si>
    <t xml:space="preserve">    Interest Class B (PD Trigger Breach)</t>
  </si>
  <si>
    <t xml:space="preserve">    Other payments due</t>
  </si>
  <si>
    <t>The Seller undertakes to that it will retain for the life of the Transaction a material net economic interest of not less than 5 per cent. in the Transaction as required by paragraph (a) of Article 6(3) of the Securitisation Regulation, provided that the level of retention may reduce over time in compliance with the Applicable Risk Retention Commission Delegated Regulation. On the Closing Date and any Further Issue Date, such interest will, in accordance with paragraph (a) of Article 6(3) of the Securitisation Regulation, be comprised by the Seller purchasing and retaining a vertical tranche which has a pro-rata basis of not less than 5 % of the total nominal value of all Classes sold or transferred to investors (the "Retained Notes"). The Seller will not reduce, hedge or otherwise mitigate its credit exposure to any of the Retained Notes or any interest therein (whether in full or in part) to any third party until the earlier of the date on which all Notes are redeemed in full and the Legal Maturity Date.</t>
  </si>
  <si>
    <t>XS2238287440</t>
  </si>
  <si>
    <t>Principal Deficiency Trigger Event</t>
  </si>
  <si>
    <t>E-mail: mbs.erg.london@usbank.com</t>
  </si>
  <si>
    <t xml:space="preserve">    Notes Aggregate Principal Outstanding Balance after Ramp-up</t>
  </si>
  <si>
    <t xml:space="preserve">    Number of Notes per Class after Ramp-up</t>
  </si>
  <si>
    <t>Online</t>
  </si>
  <si>
    <t>Non-Online</t>
  </si>
  <si>
    <t>549300I0DV9V1WKUO071</t>
  </si>
  <si>
    <t>Weighted average remaining term in months</t>
  </si>
  <si>
    <t>F &amp; M</t>
  </si>
  <si>
    <t>A (sf) / Aa1 (sf)</t>
  </si>
  <si>
    <t>n.r. / n.r.</t>
  </si>
  <si>
    <t>Circumference FS (Netherlands) B.V.</t>
  </si>
  <si>
    <t>A</t>
  </si>
  <si>
    <t>F1</t>
  </si>
  <si>
    <t>STABLE</t>
  </si>
  <si>
    <t>A1(cr)</t>
  </si>
  <si>
    <t>P-1(cr)</t>
  </si>
  <si>
    <t>XS2238289149</t>
  </si>
  <si>
    <t xml:space="preserve">  4.1 Defaults and Recoveries pp.</t>
  </si>
  <si>
    <t>Maturity date of the notes under the assumption of inter alia (a) a 13 % constant prepayment rate, (b) an exercised Clean-Up Call at 10%</t>
  </si>
  <si>
    <t>Calculation Date</t>
  </si>
  <si>
    <t>RTG_MDY_LT_CRA</t>
  </si>
  <si>
    <t>RTG_MDY_ST_CRA</t>
  </si>
  <si>
    <t>One Bank Street, Canary Wharf</t>
  </si>
  <si>
    <t>London E14 4SG</t>
  </si>
  <si>
    <t>Average Yield (applicable for Total Portfolio)</t>
  </si>
  <si>
    <t>RTG_MDY_SHORT_TERM_DEBT</t>
  </si>
  <si>
    <t>P-1</t>
  </si>
  <si>
    <r>
      <t>*</t>
    </r>
    <r>
      <rPr>
        <sz val="10"/>
        <rFont val="Arial"/>
        <family val="2"/>
      </rPr>
      <t>runs from .00 to .99</t>
    </r>
  </si>
  <si>
    <r>
      <t>Yield Range</t>
    </r>
    <r>
      <rPr>
        <i/>
        <vertAlign val="superscript"/>
        <sz val="11"/>
        <color indexed="8"/>
        <rFont val="Arial"/>
        <family val="2"/>
      </rPr>
      <t>*</t>
    </r>
  </si>
  <si>
    <r>
      <t xml:space="preserve">3-MRA* /
</t>
    </r>
    <r>
      <rPr>
        <sz val="10"/>
        <rFont val="Arial"/>
        <family val="2"/>
      </rPr>
      <t>current ratio</t>
    </r>
  </si>
  <si>
    <t>Amortising</t>
  </si>
  <si>
    <t>Arranger</t>
  </si>
  <si>
    <t>Manager</t>
  </si>
  <si>
    <t>Account Bank &amp; Paying Agent</t>
  </si>
  <si>
    <t>Cash Administrator &amp; Calculation Agent</t>
  </si>
  <si>
    <t>Transaction Security Trustee</t>
  </si>
  <si>
    <t>Data Trustee</t>
  </si>
  <si>
    <t>Rating Agencies</t>
  </si>
  <si>
    <t>NEG</t>
  </si>
  <si>
    <t>* Last rating action as of 05.02.2025</t>
  </si>
  <si>
    <t>A+</t>
  </si>
  <si>
    <t>AAA (sf) / Aaa (sf)</t>
  </si>
  <si>
    <t>A2(cr)</t>
  </si>
  <si>
    <t>Ratings as of 31.10.2025, data source: Bloomberg</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</si>
  <si>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</si>
  <si>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</si>
  <si>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</si>
  <si>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</si>
  <si>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</si>
  <si>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</si>
  <si>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</si>
  <si>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</si>
  <si>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</si>
  <si>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</si>
  <si>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</si>
  <si>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</si>
  <si>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</si>
  <si>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</si>
  <si>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</si>
  <si>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</si>
  <si>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</si>
  <si>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</si>
  <si>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</si>
  <si>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</si>
  <si>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</si>
  <si>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</si>
  <si>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</si>
  <si>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</si>
  <si>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</si>
  <si>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</si>
  <si>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</si>
  <si>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</si>
  <si>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</si>
  <si>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</si>
  <si>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</si>
  <si>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</si>
  <si>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</si>
  <si>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</si>
  <si>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</si>
  <si>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 xml:space="preserve">70001:     </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</si>
  <si>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</si>
  <si>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</si>
  <si>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</si>
  <si>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</si>
  <si>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</si>
  <si>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</si>
  <si>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</si>
  <si>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</si>
  <si>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</si>
  <si>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</si>
  <si>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</si>
  <si>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</si>
  <si>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</si>
  <si>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24:26</t>
  </si>
  <si>
    <t>27:29</t>
  </si>
  <si>
    <t>30:32</t>
  </si>
  <si>
    <t>33:35</t>
  </si>
  <si>
    <t>36:38</t>
  </si>
  <si>
    <t>39:41</t>
  </si>
  <si>
    <t>42:44</t>
  </si>
  <si>
    <t>45:47</t>
  </si>
  <si>
    <t>48:50</t>
  </si>
  <si>
    <t>51:53</t>
  </si>
  <si>
    <t>54:56</t>
  </si>
  <si>
    <t>57:59</t>
  </si>
  <si>
    <t>60:62</t>
  </si>
  <si>
    <t>63:65</t>
  </si>
  <si>
    <t>66:68</t>
  </si>
  <si>
    <t>69:71</t>
  </si>
  <si>
    <t>72:74</t>
  </si>
  <si>
    <t>75:77</t>
  </si>
  <si>
    <t>78:80</t>
  </si>
  <si>
    <t xml:space="preserve">81:  </t>
  </si>
  <si>
    <t>Direct Debit</t>
  </si>
  <si>
    <t>15th of month</t>
  </si>
  <si>
    <t>1st of month</t>
  </si>
  <si>
    <t xml:space="preserve">   : -1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</si>
  <si>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</si>
  <si>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</si>
  <si>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</si>
  <si>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</si>
  <si>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</si>
  <si>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</si>
  <si>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</si>
  <si>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</si>
  <si>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</si>
  <si>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</si>
  <si>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</si>
  <si>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</si>
  <si>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</si>
  <si>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</si>
  <si>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 xml:space="preserve"> 98:104</t>
  </si>
  <si>
    <t>105:107</t>
  </si>
  <si>
    <t xml:space="preserve">  0: 12</t>
  </si>
  <si>
    <t xml:space="preserve"> 13: 25</t>
  </si>
  <si>
    <t xml:space="preserve"> 26: 38</t>
  </si>
  <si>
    <t xml:space="preserve"> 39: 51</t>
  </si>
  <si>
    <t xml:space="preserve"> 52: 64</t>
  </si>
  <si>
    <t xml:space="preserve"> 65: 77</t>
  </si>
  <si>
    <t xml:space="preserve"> 78: 90</t>
  </si>
  <si>
    <t xml:space="preserve"> 91:103</t>
  </si>
  <si>
    <t>104:116</t>
  </si>
  <si>
    <t>117:119</t>
  </si>
  <si>
    <t xml:space="preserve">120:   </t>
  </si>
  <si>
    <t>70000:70000</t>
  </si>
  <si>
    <t>Baden-Wuerttemberg</t>
  </si>
  <si>
    <t xml:space="preserve">    0:  999</t>
  </si>
  <si>
    <t xml:space="preserve"> 1000: 1999</t>
  </si>
  <si>
    <t xml:space="preserve"> 2000: 2999</t>
  </si>
  <si>
    <t xml:space="preserve"> 3000: 3999</t>
  </si>
  <si>
    <t xml:space="preserve"> 4000: 4999</t>
  </si>
  <si>
    <t xml:space="preserve"> 5000: 5999</t>
  </si>
  <si>
    <t xml:space="preserve"> 6000: 6999</t>
  </si>
  <si>
    <t xml:space="preserve"> 7000: 7999</t>
  </si>
  <si>
    <t xml:space="preserve"> 8000: 8999</t>
  </si>
  <si>
    <t xml:space="preserve"> 9000: 9999</t>
  </si>
  <si>
    <t>10000:10999</t>
  </si>
  <si>
    <t>11000:11999</t>
  </si>
  <si>
    <t>12000:12999</t>
  </si>
  <si>
    <t>13000:13999</t>
  </si>
  <si>
    <t>14000:14999</t>
  </si>
  <si>
    <t>15000:15000</t>
  </si>
  <si>
    <t xml:space="preserve">15001:     </t>
  </si>
  <si>
    <t>Audi, BMW, Fiat, Ford, Hyundai, Kia, Mazda, Mercedes-Benz, Opel, Peugeot, Renault, Seat, Skoda, Volvo, VW</t>
  </si>
  <si>
    <t>Nominations for this year's GlobalCapital Securitization Awards are now open.</t>
  </si>
  <si>
    <r>
      <t xml:space="preserve">We invite you to take a moment to recognize our work and support </t>
    </r>
    <r>
      <rPr>
        <b/>
        <sz val="10"/>
        <rFont val="Arial"/>
        <family val="2"/>
      </rPr>
      <t>Santander Germany</t>
    </r>
    <r>
      <rPr>
        <sz val="10"/>
        <rFont val="Arial"/>
        <family val="2"/>
      </rPr>
      <t xml:space="preserve"> </t>
    </r>
  </si>
  <si>
    <t>through your nomination as e.g. ABS Issuer of the year and SCGC 2025-1 as Deal of the year.</t>
  </si>
  <si>
    <t>European Securitization Awards 2026 - Call for Nominations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</si>
</sst>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quot;+&quot;#.000000\ &quot;bps&quot;"/>
    <numFmt numFmtId="178" formatCode="0.000000%"/>
    <numFmt numFmtId="179" formatCode="_-* #,##0.00\ [$€-407]_-;\-* #,##0.00\ [$€-407]_-;_-* &quot;-&quot;??\ [$€-407]_-;_-@_-"/>
    <numFmt numFmtId="180" formatCode="[$-9]mmm\ yyyy"/>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sz val="10"/>
      <name val="Arial"/>
      <family val="2"/>
    </font>
    <font>
      <b/>
      <u/>
      <sz val="10"/>
      <name val="Arial"/>
      <family val="2"/>
    </font>
    <font>
      <b/>
      <u/>
      <sz val="14"/>
      <name val="Arial"/>
      <family val="2"/>
    </font>
    <font>
      <b/>
      <sz val="12"/>
      <name val="Arial"/>
      <family val="2"/>
    </font>
    <font>
      <sz val="12"/>
      <color indexed="8"/>
      <name val="Arial"/>
      <family val="2"/>
    </font>
    <font>
      <sz val="12"/>
      <name val="Arial"/>
      <family val="2"/>
    </font>
    <font>
      <u/>
      <sz val="12"/>
      <color indexed="12"/>
      <name val="Arial"/>
      <family val="2"/>
    </font>
    <font>
      <b/>
      <sz val="10"/>
      <color indexed="8"/>
      <name val="Arial"/>
      <family val="2"/>
    </font>
    <font>
      <sz val="8"/>
      <name val="Arial"/>
      <family val="2"/>
    </font>
    <font>
      <sz val="10"/>
      <color indexed="8"/>
      <name val="Arial"/>
      <family val="2"/>
    </font>
    <font>
      <sz val="10"/>
      <name val="Arial"/>
      <family val="2"/>
    </font>
    <font>
      <sz val="10"/>
      <color rgb="FF000000"/>
      <name val="Arial"/>
      <family val="2"/>
    </font>
    <font>
      <sz val="1"/>
      <color theme="0"/>
      <name val="Arial"/>
      <family val="2"/>
    </font>
    <font>
      <sz val="10"/>
      <color theme="1"/>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indexed="8"/>
      <name val="Arial"/>
      <family val="2"/>
    </font>
    <font>
      <sz val="11"/>
      <name val="Arial"/>
      <family val="2"/>
    </font>
    <font>
      <sz val="11"/>
      <color indexed="8"/>
      <name val="Arial"/>
      <family val="2"/>
    </font>
    <font>
      <sz val="10"/>
      <color indexed="10"/>
      <name val="Arial"/>
      <family val="2"/>
    </font>
    <font>
      <i/>
      <sz val="12"/>
      <color indexed="8"/>
      <name val="Arial"/>
      <family val="2"/>
    </font>
    <font>
      <sz val="10"/>
      <color rgb="FFFF0000"/>
      <name val="Arial"/>
      <family val="2"/>
    </font>
    <font>
      <sz val="7.5"/>
      <color rgb="FF808080"/>
      <name val="Arial"/>
      <family val="2"/>
    </font>
    <font>
      <sz val="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b/>
      <sz val="10"/>
      <color indexed="9"/>
      <name val="Arial"/>
      <family val="2"/>
    </font>
    <font>
      <b/>
      <sz val="14"/>
      <color indexed="18"/>
      <name val="Arial"/>
      <family val="2"/>
    </font>
    <font>
      <u/>
      <sz val="10"/>
      <color indexed="12"/>
      <name val="Arial"/>
      <family val="2"/>
    </font>
  </fonts>
  <fills count="6">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00B050"/>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thin">
        <color indexed="22"/>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22"/>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s>
  <cellStyleXfs count="66">
    <xf numFmtId="0" fontId="0" fillId="0" borderId="0"/>
    <xf numFmtId="164" fontId="4" fillId="0" borderId="0" applyFont="0" applyFill="0" applyBorder="0" applyAlignment="0" applyProtection="0"/>
    <xf numFmtId="164" fontId="12" fillId="0" borderId="0" applyFont="0" applyFill="0" applyBorder="0" applyAlignment="0" applyProtection="0"/>
    <xf numFmtId="0" fontId="6" fillId="0" borderId="0" applyNumberFormat="0" applyFill="0" applyBorder="0" applyAlignment="0" applyProtection="0">
      <alignment vertical="top"/>
      <protection locked="0"/>
    </xf>
    <xf numFmtId="165" fontId="4" fillId="0" borderId="0" applyFont="0" applyFill="0" applyBorder="0" applyAlignment="0" applyProtection="0"/>
    <xf numFmtId="165" fontId="12" fillId="0" borderId="0" applyFont="0" applyFill="0" applyBorder="0" applyAlignment="0" applyProtection="0"/>
    <xf numFmtId="165" fontId="22" fillId="0" borderId="0" applyFont="0" applyFill="0" applyBorder="0" applyAlignment="0" applyProtection="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7" fillId="0" borderId="0"/>
    <xf numFmtId="0" fontId="8" fillId="0" borderId="0"/>
    <xf numFmtId="0" fontId="8" fillId="0" borderId="0"/>
    <xf numFmtId="0" fontId="8" fillId="0" borderId="0"/>
    <xf numFmtId="0" fontId="7" fillId="0" borderId="0"/>
    <xf numFmtId="0" fontId="7" fillId="0" borderId="0"/>
    <xf numFmtId="0" fontId="8" fillId="0" borderId="0"/>
    <xf numFmtId="9" fontId="4"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0" fontId="12" fillId="0" borderId="0"/>
    <xf numFmtId="0" fontId="21" fillId="0" borderId="0"/>
    <xf numFmtId="0" fontId="7" fillId="0" borderId="0"/>
    <xf numFmtId="0" fontId="8" fillId="0" borderId="0"/>
    <xf numFmtId="0" fontId="7" fillId="0" borderId="0"/>
    <xf numFmtId="0" fontId="7" fillId="0" borderId="0"/>
    <xf numFmtId="0" fontId="7" fillId="0" borderId="0"/>
    <xf numFmtId="0" fontId="7" fillId="0" borderId="0"/>
    <xf numFmtId="0" fontId="4" fillId="0" borderId="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0" fontId="4"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4" fillId="0" borderId="0" applyFont="0" applyFill="0" applyBorder="0" applyAlignment="0" applyProtection="0"/>
    <xf numFmtId="165" fontId="4" fillId="0" borderId="0" applyFont="0" applyFill="0" applyBorder="0" applyAlignment="0" applyProtection="0"/>
    <xf numFmtId="0" fontId="4" fillId="0" borderId="0"/>
  </cellStyleXfs>
  <cellXfs count="988">
    <xf numFmtId="0" fontId="0" fillId="0" borderId="0" xfId="0"/>
    <xf numFmtId="0" fontId="17" fillId="0" borderId="0" xfId="0" applyFont="1" applyFill="1" applyBorder="1" applyAlignment="1">
      <alignment horizontal="lef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Alignment="1">
      <alignment vertical="center"/>
    </xf>
    <xf numFmtId="0" fontId="4" fillId="0" borderId="10" xfId="0" applyFont="1" applyFill="1" applyBorder="1" applyAlignment="1">
      <alignment horizontal="center" vertical="center" wrapText="1"/>
    </xf>
    <xf numFmtId="0" fontId="4" fillId="0" borderId="34" xfId="0" applyFont="1" applyFill="1" applyBorder="1" applyAlignment="1">
      <alignment horizontal="center" vertical="center"/>
    </xf>
    <xf numFmtId="0" fontId="17" fillId="0" borderId="0" xfId="0" applyFont="1" applyFill="1" applyBorder="1" applyAlignment="1">
      <alignment vertical="center"/>
    </xf>
    <xf numFmtId="4" fontId="23" fillId="0" borderId="0" xfId="12" applyNumberFormat="1" applyFont="1" applyFill="1" applyBorder="1" applyAlignment="1">
      <alignment horizontal="right" vertical="center" wrapText="1"/>
    </xf>
    <xf numFmtId="4" fontId="8" fillId="0" borderId="7" xfId="12" applyNumberFormat="1" applyFont="1" applyFill="1" applyBorder="1" applyAlignment="1">
      <alignment horizontal="right" vertical="center" wrapText="1"/>
    </xf>
    <xf numFmtId="0" fontId="17" fillId="0" borderId="7" xfId="0" applyFont="1" applyFill="1" applyBorder="1" applyAlignment="1">
      <alignment vertical="center"/>
    </xf>
    <xf numFmtId="4" fontId="8" fillId="0" borderId="0" xfId="12" applyNumberFormat="1" applyFont="1" applyFill="1" applyBorder="1" applyAlignment="1">
      <alignment horizontal="right" vertical="center" wrapText="1"/>
    </xf>
    <xf numFmtId="0" fontId="8" fillId="0" borderId="0" xfId="12" applyFont="1" applyFill="1" applyBorder="1" applyAlignment="1">
      <alignment horizontal="right" vertical="center" wrapText="1"/>
    </xf>
    <xf numFmtId="1" fontId="15" fillId="0" borderId="0" xfId="0" applyNumberFormat="1" applyFont="1" applyFill="1" applyBorder="1" applyAlignment="1">
      <alignment vertical="center"/>
    </xf>
    <xf numFmtId="0" fontId="17" fillId="0" borderId="0" xfId="0" applyFont="1" applyBorder="1" applyAlignment="1">
      <alignment vertical="center"/>
    </xf>
    <xf numFmtId="0" fontId="4" fillId="0" borderId="16" xfId="0" applyFont="1" applyFill="1" applyBorder="1" applyAlignment="1">
      <alignment vertical="center"/>
    </xf>
    <xf numFmtId="1" fontId="15" fillId="0" borderId="0" xfId="0" applyNumberFormat="1" applyFont="1" applyFill="1" applyBorder="1" applyAlignment="1">
      <alignment vertical="center" wrapText="1"/>
    </xf>
    <xf numFmtId="0" fontId="15" fillId="0" borderId="0" xfId="0" applyFont="1" applyFill="1" applyBorder="1" applyAlignment="1">
      <alignment vertical="center"/>
    </xf>
    <xf numFmtId="0" fontId="4" fillId="0" borderId="34" xfId="0" applyFont="1" applyFill="1" applyBorder="1" applyAlignment="1">
      <alignment vertical="center"/>
    </xf>
    <xf numFmtId="0" fontId="4" fillId="0" borderId="0" xfId="0" applyFont="1" applyFill="1" applyBorder="1" applyAlignment="1">
      <alignment vertical="center"/>
    </xf>
    <xf numFmtId="0" fontId="17" fillId="0" borderId="33" xfId="0" applyFont="1" applyFill="1" applyBorder="1" applyAlignment="1">
      <alignment vertical="center"/>
    </xf>
    <xf numFmtId="1" fontId="9" fillId="0" borderId="0" xfId="0" applyNumberFormat="1" applyFont="1" applyFill="1" applyBorder="1" applyAlignment="1">
      <alignment vertical="center"/>
    </xf>
    <xf numFmtId="0" fontId="9" fillId="0" borderId="0" xfId="0" applyFont="1" applyFill="1" applyBorder="1" applyAlignment="1">
      <alignment vertical="center"/>
    </xf>
    <xf numFmtId="0" fontId="18" fillId="0" borderId="0" xfId="3" applyFont="1" applyFill="1" applyBorder="1" applyAlignment="1" applyProtection="1">
      <alignment vertical="center"/>
    </xf>
    <xf numFmtId="0" fontId="18" fillId="0" borderId="0" xfId="3" applyFont="1" applyFill="1" applyBorder="1" applyAlignment="1" applyProtection="1">
      <alignment horizontal="left" vertical="center"/>
    </xf>
    <xf numFmtId="0" fontId="8" fillId="0" borderId="7" xfId="12" applyFont="1" applyFill="1" applyBorder="1" applyAlignment="1">
      <alignment horizontal="right" vertical="center" wrapText="1"/>
    </xf>
    <xf numFmtId="0" fontId="17" fillId="0" borderId="0" xfId="0" applyFont="1" applyAlignment="1">
      <alignment vertical="center"/>
    </xf>
    <xf numFmtId="0" fontId="16" fillId="0" borderId="0" xfId="0" applyFont="1" applyAlignment="1">
      <alignment vertical="center"/>
    </xf>
    <xf numFmtId="0" fontId="4" fillId="0" borderId="4" xfId="0" applyFont="1" applyFill="1" applyBorder="1" applyAlignment="1">
      <alignment vertical="center"/>
    </xf>
    <xf numFmtId="1" fontId="9" fillId="0" borderId="0" xfId="0" applyNumberFormat="1" applyFont="1" applyFill="1" applyBorder="1" applyAlignment="1">
      <alignment vertical="center" wrapText="1"/>
    </xf>
    <xf numFmtId="0" fontId="4" fillId="0" borderId="34"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33"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49" fontId="19" fillId="0" borderId="0" xfId="12" applyNumberFormat="1" applyFont="1" applyFill="1" applyBorder="1" applyAlignment="1">
      <alignment vertical="center" wrapText="1"/>
    </xf>
    <xf numFmtId="4" fontId="8" fillId="0" borderId="0" xfId="12" applyNumberFormat="1" applyFont="1" applyFill="1" applyBorder="1" applyAlignment="1">
      <alignment horizontal="left" vertical="center" wrapText="1"/>
    </xf>
    <xf numFmtId="3" fontId="5" fillId="0" borderId="0" xfId="0" applyNumberFormat="1" applyFont="1" applyFill="1" applyBorder="1" applyAlignment="1">
      <alignment vertical="center"/>
    </xf>
    <xf numFmtId="164" fontId="4" fillId="0" borderId="2" xfId="0" applyNumberFormat="1" applyFont="1" applyBorder="1" applyAlignment="1">
      <alignment horizontal="right" vertical="center"/>
    </xf>
    <xf numFmtId="179" fontId="4" fillId="0" borderId="0" xfId="0" applyNumberFormat="1" applyFont="1" applyFill="1" applyBorder="1" applyAlignment="1">
      <alignment horizontal="right" vertical="center"/>
    </xf>
    <xf numFmtId="0" fontId="8" fillId="0" borderId="4" xfId="12" applyFont="1" applyFill="1" applyBorder="1" applyAlignment="1">
      <alignment horizontal="left" vertical="center" wrapText="1"/>
    </xf>
    <xf numFmtId="179" fontId="8" fillId="0" borderId="0" xfId="12" applyNumberFormat="1" applyFont="1" applyFill="1" applyBorder="1" applyAlignment="1">
      <alignment horizontal="right" vertical="center" wrapText="1"/>
    </xf>
    <xf numFmtId="179" fontId="8" fillId="0" borderId="0" xfId="12" quotePrefix="1" applyNumberFormat="1" applyFont="1" applyFill="1" applyBorder="1" applyAlignment="1">
      <alignment horizontal="right" vertical="center" wrapText="1"/>
    </xf>
    <xf numFmtId="0" fontId="8" fillId="0" borderId="6" xfId="12" applyFont="1" applyFill="1" applyBorder="1" applyAlignment="1">
      <alignment horizontal="right" vertical="center" wrapText="1"/>
    </xf>
    <xf numFmtId="179" fontId="8" fillId="0" borderId="7" xfId="12" applyNumberFormat="1" applyFont="1" applyFill="1" applyBorder="1" applyAlignment="1">
      <alignment horizontal="right" vertical="center" wrapText="1"/>
    </xf>
    <xf numFmtId="0" fontId="11" fillId="0" borderId="0" xfId="0" applyFont="1" applyFill="1" applyBorder="1" applyAlignment="1">
      <alignment vertical="center"/>
    </xf>
    <xf numFmtId="179" fontId="11" fillId="0" borderId="0" xfId="0" applyNumberFormat="1" applyFont="1" applyFill="1" applyBorder="1" applyAlignment="1">
      <alignment horizontal="right" vertical="center"/>
    </xf>
    <xf numFmtId="0" fontId="4" fillId="0" borderId="1" xfId="0" applyFont="1" applyFill="1" applyBorder="1" applyAlignment="1">
      <alignment vertical="center"/>
    </xf>
    <xf numFmtId="179" fontId="14" fillId="0" borderId="2" xfId="0" applyNumberFormat="1" applyFont="1" applyFill="1" applyBorder="1" applyAlignment="1">
      <alignment horizontal="right" vertical="center"/>
    </xf>
    <xf numFmtId="179" fontId="14" fillId="0" borderId="0" xfId="0" applyNumberFormat="1" applyFont="1" applyFill="1" applyBorder="1" applyAlignment="1">
      <alignment horizontal="right" vertical="center"/>
    </xf>
    <xf numFmtId="179" fontId="4" fillId="0" borderId="0" xfId="0" applyNumberFormat="1" applyFont="1" applyFill="1" applyBorder="1" applyAlignment="1">
      <alignment vertical="center"/>
    </xf>
    <xf numFmtId="179" fontId="4" fillId="0" borderId="7" xfId="0" applyNumberFormat="1" applyFont="1" applyFill="1" applyBorder="1" applyAlignment="1">
      <alignment vertical="center"/>
    </xf>
    <xf numFmtId="164" fontId="8" fillId="0" borderId="0" xfId="12" applyNumberFormat="1" applyFont="1" applyFill="1" applyBorder="1" applyAlignment="1">
      <alignment horizontal="right" vertical="center" wrapText="1"/>
    </xf>
    <xf numFmtId="164" fontId="8" fillId="0" borderId="7" xfId="12" applyNumberFormat="1" applyFont="1" applyFill="1" applyBorder="1" applyAlignment="1">
      <alignment horizontal="right" vertical="center" wrapText="1"/>
    </xf>
    <xf numFmtId="0" fontId="8" fillId="3" borderId="0" xfId="27" applyFont="1" applyFill="1" applyBorder="1" applyAlignment="1">
      <alignment horizontal="center" vertical="center"/>
    </xf>
    <xf numFmtId="0" fontId="8" fillId="0" borderId="0" xfId="27" applyFont="1" applyFill="1" applyBorder="1" applyAlignment="1">
      <alignment horizontal="right" vertical="center" wrapText="1"/>
    </xf>
    <xf numFmtId="3" fontId="10" fillId="0" borderId="0" xfId="0" applyNumberFormat="1" applyFont="1" applyFill="1" applyBorder="1" applyAlignment="1">
      <alignment vertical="center"/>
    </xf>
    <xf numFmtId="0" fontId="4" fillId="0" borderId="34" xfId="32" applyFont="1" applyFill="1" applyBorder="1" applyAlignment="1">
      <alignment horizontal="center" vertical="center"/>
    </xf>
    <xf numFmtId="0" fontId="4" fillId="0" borderId="0" xfId="32" applyFont="1" applyFill="1" applyBorder="1" applyAlignment="1">
      <alignment horizontal="center" vertical="center"/>
    </xf>
    <xf numFmtId="0" fontId="25" fillId="0" borderId="0" xfId="32" applyFont="1" applyFill="1" applyBorder="1" applyAlignment="1">
      <alignment vertical="center"/>
    </xf>
    <xf numFmtId="0" fontId="24" fillId="0" borderId="7" xfId="32" applyFont="1" applyFill="1" applyBorder="1" applyAlignment="1">
      <alignment vertical="center"/>
    </xf>
    <xf numFmtId="0" fontId="24" fillId="0" borderId="16" xfId="32" applyFont="1" applyFill="1" applyBorder="1" applyAlignment="1">
      <alignment vertical="center"/>
    </xf>
    <xf numFmtId="0" fontId="8" fillId="0" borderId="0" xfId="12" applyFont="1" applyFill="1" applyBorder="1" applyAlignment="1">
      <alignment horizontal="left" vertical="center" wrapText="1"/>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Fill="1" applyBorder="1" applyAlignment="1">
      <alignment vertical="center"/>
    </xf>
    <xf numFmtId="0" fontId="4" fillId="0" borderId="3" xfId="0" applyFont="1" applyBorder="1" applyAlignment="1">
      <alignment vertical="center"/>
    </xf>
    <xf numFmtId="0" fontId="11" fillId="0" borderId="0" xfId="0" applyFont="1" applyBorder="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vertical="center"/>
    </xf>
    <xf numFmtId="14" fontId="4" fillId="4" borderId="2" xfId="0" applyNumberFormat="1" applyFont="1" applyFill="1" applyBorder="1" applyAlignment="1">
      <alignment horizontal="center" vertical="center"/>
    </xf>
    <xf numFmtId="0" fontId="4" fillId="4" borderId="2" xfId="0" applyFont="1" applyFill="1" applyBorder="1" applyAlignment="1">
      <alignment vertical="center"/>
    </xf>
    <xf numFmtId="0" fontId="4" fillId="2" borderId="3" xfId="0" applyFont="1" applyFill="1" applyBorder="1" applyAlignment="1">
      <alignment vertical="center"/>
    </xf>
    <xf numFmtId="0" fontId="4" fillId="0" borderId="5" xfId="0" applyFont="1" applyBorder="1" applyAlignment="1">
      <alignment vertical="center"/>
    </xf>
    <xf numFmtId="14" fontId="4" fillId="0" borderId="0" xfId="0" applyNumberFormat="1" applyFont="1" applyAlignment="1">
      <alignment vertical="center"/>
    </xf>
    <xf numFmtId="0" fontId="26" fillId="0" borderId="0" xfId="0" applyFont="1" applyBorder="1" applyAlignment="1">
      <alignment vertical="center"/>
    </xf>
    <xf numFmtId="0" fontId="4" fillId="2" borderId="4" xfId="0" applyFont="1" applyFill="1" applyBorder="1" applyAlignment="1">
      <alignment horizontal="right" vertical="center"/>
    </xf>
    <xf numFmtId="0" fontId="4" fillId="2" borderId="0" xfId="0" applyFont="1" applyFill="1" applyBorder="1" applyAlignment="1">
      <alignment vertical="center"/>
    </xf>
    <xf numFmtId="14" fontId="4" fillId="4" borderId="0" xfId="0" applyNumberFormat="1" applyFont="1" applyFill="1" applyBorder="1" applyAlignment="1">
      <alignment horizontal="center" vertical="center"/>
    </xf>
    <xf numFmtId="0" fontId="4" fillId="4" borderId="0" xfId="0" applyFont="1" applyFill="1" applyBorder="1" applyAlignment="1">
      <alignment vertical="center"/>
    </xf>
    <xf numFmtId="0" fontId="4" fillId="2" borderId="5" xfId="0" applyFont="1" applyFill="1" applyBorder="1" applyAlignment="1">
      <alignment vertical="center"/>
    </xf>
    <xf numFmtId="0" fontId="26" fillId="0" borderId="0" xfId="0" applyFont="1" applyBorder="1" applyAlignment="1">
      <alignment horizontal="right" vertical="center"/>
    </xf>
    <xf numFmtId="1" fontId="4" fillId="4" borderId="0" xfId="0" applyNumberFormat="1" applyFont="1" applyFill="1" applyBorder="1" applyAlignment="1">
      <alignment horizontal="center" vertical="center"/>
    </xf>
    <xf numFmtId="0" fontId="4" fillId="4" borderId="0" xfId="0" applyFont="1" applyFill="1" applyBorder="1" applyAlignment="1">
      <alignment horizontal="right" vertical="center"/>
    </xf>
    <xf numFmtId="0" fontId="4" fillId="2" borderId="5" xfId="0" applyFont="1" applyFill="1" applyBorder="1" applyAlignment="1">
      <alignment horizontal="center" vertical="center"/>
    </xf>
    <xf numFmtId="0" fontId="14" fillId="0" borderId="0" xfId="0" quotePrefix="1" applyFont="1" applyBorder="1" applyAlignment="1">
      <alignment vertical="center"/>
    </xf>
    <xf numFmtId="180" fontId="4" fillId="2" borderId="0" xfId="0" applyNumberFormat="1" applyFont="1" applyFill="1" applyBorder="1" applyAlignment="1">
      <alignment horizontal="center" vertical="center"/>
    </xf>
    <xf numFmtId="0" fontId="27" fillId="0" borderId="0" xfId="0" quotePrefix="1" applyFont="1" applyFill="1" applyBorder="1" applyAlignment="1">
      <alignment vertical="center"/>
    </xf>
    <xf numFmtId="0" fontId="4" fillId="2" borderId="0" xfId="0" applyFont="1" applyFill="1" applyBorder="1" applyAlignment="1">
      <alignment horizontal="center" vertical="center"/>
    </xf>
    <xf numFmtId="0" fontId="4" fillId="4" borderId="0" xfId="0" applyFont="1" applyFill="1" applyBorder="1" applyAlignment="1">
      <alignment horizontal="center" vertical="center"/>
    </xf>
    <xf numFmtId="165" fontId="4" fillId="2" borderId="5" xfId="4" applyFont="1" applyFill="1" applyBorder="1" applyAlignment="1">
      <alignment horizontal="center" vertical="center"/>
    </xf>
    <xf numFmtId="0" fontId="9" fillId="0" borderId="5" xfId="0" applyFont="1" applyBorder="1" applyAlignment="1">
      <alignment horizontal="center" vertical="center"/>
    </xf>
    <xf numFmtId="0" fontId="14" fillId="0" borderId="0" xfId="0" applyFont="1" applyAlignment="1">
      <alignment vertical="center"/>
    </xf>
    <xf numFmtId="0" fontId="4" fillId="2" borderId="6" xfId="0" applyFont="1" applyFill="1" applyBorder="1" applyAlignment="1">
      <alignment horizontal="right" vertical="center"/>
    </xf>
    <xf numFmtId="0" fontId="4" fillId="2" borderId="7" xfId="0" applyFont="1" applyFill="1" applyBorder="1" applyAlignment="1">
      <alignment horizontal="center" vertical="center"/>
    </xf>
    <xf numFmtId="1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center"/>
    </xf>
    <xf numFmtId="170" fontId="4" fillId="0" borderId="0" xfId="0" applyNumberFormat="1" applyFont="1" applyBorder="1" applyAlignment="1">
      <alignment horizontal="center" vertical="center"/>
    </xf>
    <xf numFmtId="0" fontId="4"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14" fillId="0" borderId="0" xfId="0" applyFont="1" applyBorder="1" applyAlignment="1">
      <alignment vertical="center"/>
    </xf>
    <xf numFmtId="10" fontId="4" fillId="0" borderId="0" xfId="21" applyNumberFormat="1" applyFont="1" applyFill="1" applyBorder="1" applyAlignment="1">
      <alignment horizontal="center" vertical="center"/>
    </xf>
    <xf numFmtId="3" fontId="6" fillId="0" borderId="0" xfId="3" applyNumberFormat="1" applyFont="1" applyBorder="1" applyAlignment="1" applyProtection="1">
      <alignment horizontal="center" vertical="center"/>
    </xf>
    <xf numFmtId="0" fontId="4" fillId="0" borderId="0" xfId="0" applyFont="1" applyBorder="1" applyAlignment="1">
      <alignment horizontal="right" vertical="center"/>
    </xf>
    <xf numFmtId="0" fontId="9" fillId="0" borderId="0" xfId="0" applyFont="1" applyBorder="1" applyAlignment="1">
      <alignment vertical="center"/>
    </xf>
    <xf numFmtId="0" fontId="4" fillId="0" borderId="0" xfId="0" quotePrefix="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28" fillId="0" borderId="7" xfId="0" applyFont="1" applyBorder="1" applyAlignment="1">
      <alignment vertical="center"/>
    </xf>
    <xf numFmtId="0" fontId="4" fillId="0" borderId="8" xfId="0" applyFont="1" applyBorder="1" applyAlignment="1">
      <alignment vertical="center"/>
    </xf>
    <xf numFmtId="0" fontId="9" fillId="0" borderId="0" xfId="0" applyFont="1" applyFill="1" applyAlignment="1">
      <alignment vertical="center"/>
    </xf>
    <xf numFmtId="0" fontId="28" fillId="0" borderId="0" xfId="0" applyFont="1" applyAlignment="1">
      <alignment vertical="center"/>
    </xf>
    <xf numFmtId="10" fontId="4" fillId="0" borderId="0" xfId="21" applyNumberFormat="1" applyFont="1" applyFill="1" applyAlignment="1">
      <alignment vertical="center"/>
    </xf>
    <xf numFmtId="0" fontId="4" fillId="0" borderId="3" xfId="0" applyFont="1" applyFill="1" applyBorder="1" applyAlignment="1">
      <alignment vertical="center"/>
    </xf>
    <xf numFmtId="14" fontId="4" fillId="2" borderId="2" xfId="0" applyNumberFormat="1" applyFont="1" applyFill="1" applyBorder="1" applyAlignment="1">
      <alignment horizontal="center" vertical="center"/>
    </xf>
    <xf numFmtId="14" fontId="4" fillId="2" borderId="0" xfId="0" applyNumberFormat="1" applyFont="1" applyFill="1" applyBorder="1" applyAlignment="1">
      <alignment horizontal="center" vertical="center"/>
    </xf>
    <xf numFmtId="0" fontId="26" fillId="0" borderId="0" xfId="0" applyFont="1" applyFill="1" applyBorder="1" applyAlignment="1">
      <alignment vertical="center"/>
    </xf>
    <xf numFmtId="1" fontId="4" fillId="2" borderId="0" xfId="0" applyNumberFormat="1" applyFont="1" applyFill="1" applyBorder="1" applyAlignment="1">
      <alignment horizontal="center" vertical="center"/>
    </xf>
    <xf numFmtId="0" fontId="4" fillId="2" borderId="0" xfId="0" applyFont="1" applyFill="1" applyBorder="1" applyAlignment="1">
      <alignment horizontal="right" vertical="center"/>
    </xf>
    <xf numFmtId="0" fontId="14" fillId="0" borderId="0" xfId="0" quotePrefix="1" applyFont="1" applyFill="1" applyBorder="1" applyAlignment="1">
      <alignment vertical="center"/>
    </xf>
    <xf numFmtId="14" fontId="4" fillId="2" borderId="4" xfId="0" applyNumberFormat="1" applyFont="1" applyFill="1" applyBorder="1" applyAlignment="1">
      <alignment horizontal="right" vertical="center"/>
    </xf>
    <xf numFmtId="0" fontId="14" fillId="0" borderId="5" xfId="0" applyFont="1" applyBorder="1" applyAlignment="1">
      <alignment vertical="center"/>
    </xf>
    <xf numFmtId="14" fontId="4" fillId="2" borderId="6" xfId="0" applyNumberFormat="1" applyFont="1" applyFill="1" applyBorder="1" applyAlignment="1">
      <alignment horizontal="right" vertical="center"/>
    </xf>
    <xf numFmtId="14" fontId="4" fillId="2" borderId="7" xfId="0" applyNumberFormat="1" applyFont="1" applyFill="1" applyBorder="1" applyAlignment="1">
      <alignment horizontal="center" vertical="center"/>
    </xf>
    <xf numFmtId="171" fontId="9" fillId="0" borderId="0" xfId="0" applyNumberFormat="1" applyFont="1" applyBorder="1" applyAlignment="1">
      <alignment horizontal="center" vertical="center"/>
    </xf>
    <xf numFmtId="0" fontId="9" fillId="0" borderId="5" xfId="0" applyFont="1" applyBorder="1" applyAlignment="1">
      <alignment vertical="center"/>
    </xf>
    <xf numFmtId="164" fontId="4" fillId="0" borderId="0" xfId="0" applyNumberFormat="1" applyFont="1" applyBorder="1" applyAlignment="1">
      <alignment vertical="center"/>
    </xf>
    <xf numFmtId="0" fontId="29" fillId="0" borderId="0" xfId="0" applyFont="1" applyBorder="1" applyAlignment="1">
      <alignment vertical="center"/>
    </xf>
    <xf numFmtId="164" fontId="4" fillId="0" borderId="5" xfId="0" applyNumberFormat="1" applyFont="1" applyBorder="1" applyAlignment="1">
      <alignment vertical="center"/>
    </xf>
    <xf numFmtId="0" fontId="9" fillId="0" borderId="0" xfId="32" applyFont="1" applyFill="1" applyBorder="1" applyAlignment="1">
      <alignment vertical="center"/>
    </xf>
    <xf numFmtId="0" fontId="4" fillId="0" borderId="0" xfId="32" applyFont="1" applyFill="1" applyBorder="1" applyAlignment="1">
      <alignment vertical="center"/>
    </xf>
    <xf numFmtId="0" fontId="8" fillId="0" borderId="0" xfId="26" applyFont="1" applyFill="1" applyBorder="1" applyAlignment="1">
      <alignment horizontal="center" vertical="center" wrapText="1"/>
    </xf>
    <xf numFmtId="0" fontId="8" fillId="0" borderId="0" xfId="29" applyFont="1" applyFill="1" applyBorder="1" applyAlignment="1">
      <alignment horizontal="center" vertical="center" wrapText="1"/>
    </xf>
    <xf numFmtId="164" fontId="4" fillId="0" borderId="0" xfId="0" applyNumberFormat="1" applyFont="1" applyFill="1" applyBorder="1" applyAlignment="1">
      <alignment vertical="center"/>
    </xf>
    <xf numFmtId="0" fontId="4" fillId="0" borderId="5" xfId="0" applyFont="1" applyFill="1" applyBorder="1" applyAlignment="1">
      <alignment vertical="center"/>
    </xf>
    <xf numFmtId="164" fontId="4" fillId="0" borderId="0" xfId="0" applyNumberFormat="1" applyFont="1" applyAlignment="1">
      <alignment vertical="center"/>
    </xf>
    <xf numFmtId="0" fontId="30" fillId="0" borderId="0" xfId="29" applyFont="1" applyFill="1" applyBorder="1" applyAlignment="1">
      <alignment horizontal="left" vertical="center" wrapText="1"/>
    </xf>
    <xf numFmtId="0" fontId="30" fillId="0" borderId="0" xfId="31" applyFont="1" applyFill="1" applyBorder="1" applyAlignment="1">
      <alignment horizontal="right" vertical="center" wrapText="1"/>
    </xf>
    <xf numFmtId="0" fontId="6" fillId="0" borderId="0" xfId="3" applyFont="1" applyFill="1" applyBorder="1" applyAlignment="1" applyProtection="1">
      <alignment horizontal="left" vertical="center"/>
    </xf>
    <xf numFmtId="10" fontId="8" fillId="0" borderId="0" xfId="13" applyNumberFormat="1" applyFont="1" applyFill="1" applyBorder="1" applyAlignment="1">
      <alignment horizontal="right" vertical="center" wrapText="1"/>
    </xf>
    <xf numFmtId="10" fontId="8" fillId="0" borderId="0" xfId="13" applyNumberFormat="1" applyFont="1" applyFill="1" applyBorder="1" applyAlignment="1">
      <alignment horizontal="left" vertical="center" wrapText="1"/>
    </xf>
    <xf numFmtId="3" fontId="8" fillId="0" borderId="0" xfId="13" applyNumberFormat="1" applyFont="1" applyFill="1" applyBorder="1" applyAlignment="1">
      <alignment horizontal="left" vertical="center" wrapText="1"/>
    </xf>
    <xf numFmtId="10" fontId="4" fillId="0" borderId="0" xfId="45" applyNumberFormat="1" applyFont="1" applyFill="1" applyBorder="1" applyAlignment="1">
      <alignment vertical="center"/>
    </xf>
    <xf numFmtId="49" fontId="8" fillId="0" borderId="0" xfId="12" applyNumberFormat="1" applyFont="1" applyFill="1" applyBorder="1" applyAlignment="1">
      <alignment horizontal="left" vertical="center" wrapText="1"/>
    </xf>
    <xf numFmtId="3" fontId="23" fillId="0" borderId="0" xfId="12" applyNumberFormat="1" applyFont="1" applyFill="1" applyBorder="1" applyAlignment="1">
      <alignment horizontal="right" vertical="center" wrapText="1"/>
    </xf>
    <xf numFmtId="49" fontId="23" fillId="0" borderId="0" xfId="12" applyNumberFormat="1" applyFont="1" applyFill="1" applyBorder="1" applyAlignment="1">
      <alignment horizontal="left" vertical="center" wrapText="1"/>
    </xf>
    <xf numFmtId="0" fontId="4" fillId="0" borderId="8" xfId="0" applyFont="1" applyFill="1" applyBorder="1" applyAlignment="1">
      <alignment vertical="center"/>
    </xf>
    <xf numFmtId="0" fontId="8" fillId="0" borderId="0" xfId="12" applyFont="1" applyFill="1" applyBorder="1" applyAlignment="1">
      <alignment vertical="center" wrapText="1"/>
    </xf>
    <xf numFmtId="10" fontId="8" fillId="0" borderId="0" xfId="12" applyNumberFormat="1" applyFont="1" applyFill="1" applyBorder="1" applyAlignment="1">
      <alignment horizontal="right" vertical="center" wrapText="1"/>
    </xf>
    <xf numFmtId="3" fontId="8" fillId="0" borderId="0" xfId="12" applyNumberFormat="1" applyFont="1" applyFill="1" applyBorder="1" applyAlignment="1">
      <alignment horizontal="right" vertical="center" wrapText="1"/>
    </xf>
    <xf numFmtId="0" fontId="8" fillId="0" borderId="0" xfId="0" applyFont="1" applyFill="1" applyBorder="1" applyAlignment="1">
      <alignment vertical="center"/>
    </xf>
    <xf numFmtId="4" fontId="8" fillId="0" borderId="0" xfId="0" applyNumberFormat="1" applyFont="1" applyFill="1" applyBorder="1" applyAlignment="1">
      <alignment vertical="center"/>
    </xf>
    <xf numFmtId="10" fontId="8" fillId="0" borderId="0" xfId="23" applyNumberFormat="1" applyFont="1" applyFill="1" applyBorder="1" applyAlignment="1">
      <alignment vertical="center"/>
    </xf>
    <xf numFmtId="3" fontId="8" fillId="0" borderId="0" xfId="0" applyNumberFormat="1" applyFont="1" applyFill="1" applyBorder="1" applyAlignment="1">
      <alignment vertical="center"/>
    </xf>
    <xf numFmtId="0" fontId="8" fillId="0" borderId="0" xfId="11" applyFont="1" applyFill="1" applyBorder="1" applyAlignment="1">
      <alignment horizontal="left" vertical="center"/>
    </xf>
    <xf numFmtId="165" fontId="8" fillId="0" borderId="0" xfId="6" applyFont="1" applyFill="1" applyBorder="1" applyAlignment="1">
      <alignment horizontal="right" vertical="center" wrapText="1"/>
    </xf>
    <xf numFmtId="0" fontId="31" fillId="0" borderId="0" xfId="0" applyFont="1" applyFill="1" applyBorder="1" applyAlignment="1">
      <alignment vertical="center"/>
    </xf>
    <xf numFmtId="0" fontId="32" fillId="0" borderId="0" xfId="11" applyFont="1" applyFill="1" applyBorder="1" applyAlignment="1">
      <alignment horizontal="left" vertical="center"/>
    </xf>
    <xf numFmtId="165" fontId="32" fillId="0" borderId="0" xfId="6" applyFont="1" applyFill="1" applyBorder="1" applyAlignment="1">
      <alignment horizontal="right" vertical="center" wrapText="1"/>
    </xf>
    <xf numFmtId="4" fontId="31" fillId="0" borderId="0" xfId="0" applyNumberFormat="1" applyFont="1" applyFill="1" applyBorder="1" applyAlignment="1">
      <alignment vertical="center"/>
    </xf>
    <xf numFmtId="4" fontId="4" fillId="0" borderId="0" xfId="0" applyNumberFormat="1" applyFont="1" applyFill="1" applyBorder="1" applyAlignment="1">
      <alignment vertical="center"/>
    </xf>
    <xf numFmtId="0" fontId="11" fillId="0" borderId="5" xfId="0" applyFont="1" applyBorder="1" applyAlignment="1">
      <alignment vertical="center"/>
    </xf>
    <xf numFmtId="1" fontId="11" fillId="0" borderId="0" xfId="0" applyNumberFormat="1" applyFont="1" applyFill="1" applyBorder="1" applyAlignment="1">
      <alignment vertical="center"/>
    </xf>
    <xf numFmtId="0" fontId="8" fillId="0" borderId="0" xfId="30" applyFont="1" applyFill="1" applyBorder="1" applyAlignment="1">
      <alignment horizontal="center" vertical="center" wrapText="1"/>
    </xf>
    <xf numFmtId="0" fontId="19" fillId="0" borderId="0" xfId="29" applyFont="1" applyFill="1" applyBorder="1" applyAlignment="1">
      <alignment horizontal="left" vertical="center" wrapText="1"/>
    </xf>
    <xf numFmtId="49" fontId="8" fillId="0" borderId="0" xfId="29" applyNumberFormat="1" applyFont="1" applyFill="1" applyBorder="1" applyAlignment="1">
      <alignment horizontal="center" vertical="center" wrapText="1"/>
    </xf>
    <xf numFmtId="0" fontId="30" fillId="0" borderId="0" xfId="31" applyFont="1" applyFill="1" applyBorder="1" applyAlignment="1">
      <alignment horizontal="left" vertical="center" wrapText="1"/>
    </xf>
    <xf numFmtId="0" fontId="30" fillId="0" borderId="0" xfId="26" applyFont="1" applyFill="1" applyBorder="1" applyAlignment="1">
      <alignment horizontal="right" vertical="center" wrapText="1"/>
    </xf>
    <xf numFmtId="49" fontId="4" fillId="0" borderId="0" xfId="0" applyNumberFormat="1" applyFont="1" applyFill="1" applyAlignment="1">
      <alignment vertical="center"/>
    </xf>
    <xf numFmtId="0" fontId="6" fillId="0" borderId="0" xfId="3" applyFont="1" applyFill="1" applyAlignment="1" applyProtection="1">
      <alignment vertical="center"/>
    </xf>
    <xf numFmtId="10" fontId="4" fillId="0" borderId="0" xfId="21" applyNumberFormat="1" applyFont="1" applyFill="1" applyBorder="1" applyAlignment="1">
      <alignment vertical="center"/>
    </xf>
    <xf numFmtId="49" fontId="8" fillId="0" borderId="0" xfId="12" applyNumberFormat="1" applyFont="1" applyFill="1" applyBorder="1" applyAlignment="1">
      <alignment horizontal="right" vertical="center" wrapText="1"/>
    </xf>
    <xf numFmtId="0" fontId="6" fillId="0" borderId="0" xfId="3" applyFont="1" applyFill="1" applyBorder="1" applyAlignment="1" applyProtection="1">
      <alignment horizontal="center" vertical="center"/>
    </xf>
    <xf numFmtId="10" fontId="9" fillId="0" borderId="0" xfId="21" applyNumberFormat="1" applyFont="1" applyBorder="1" applyAlignment="1">
      <alignment vertical="center"/>
    </xf>
    <xf numFmtId="0" fontId="9" fillId="0" borderId="0" xfId="0" applyFont="1" applyFill="1" applyBorder="1" applyAlignment="1">
      <alignment horizontal="left" vertical="center"/>
    </xf>
    <xf numFmtId="0" fontId="10" fillId="0" borderId="0" xfId="0" applyFont="1" applyFill="1" applyBorder="1" applyAlignment="1">
      <alignment vertical="center"/>
    </xf>
    <xf numFmtId="10" fontId="8" fillId="0" borderId="0" xfId="21" applyNumberFormat="1" applyFont="1" applyFill="1" applyBorder="1" applyAlignment="1">
      <alignment vertical="center"/>
    </xf>
    <xf numFmtId="165" fontId="8" fillId="0" borderId="0" xfId="4" applyFont="1" applyFill="1" applyBorder="1" applyAlignment="1">
      <alignment horizontal="right" vertical="center" wrapText="1"/>
    </xf>
    <xf numFmtId="165" fontId="32" fillId="0" borderId="0" xfId="4" applyFont="1" applyFill="1" applyBorder="1" applyAlignment="1">
      <alignment horizontal="right" vertical="center" wrapText="1"/>
    </xf>
    <xf numFmtId="14" fontId="9" fillId="0" borderId="5" xfId="0" applyNumberFormat="1" applyFont="1" applyBorder="1" applyAlignment="1">
      <alignment horizontal="center" vertical="center"/>
    </xf>
    <xf numFmtId="0" fontId="9" fillId="0" borderId="0" xfId="0" applyFont="1" applyAlignment="1">
      <alignment vertical="center"/>
    </xf>
    <xf numFmtId="0" fontId="33" fillId="0" borderId="0" xfId="0" applyFont="1" applyBorder="1" applyAlignment="1">
      <alignment vertical="center"/>
    </xf>
    <xf numFmtId="0" fontId="33" fillId="0" borderId="0" xfId="0" applyFont="1" applyFill="1" applyBorder="1" applyAlignment="1">
      <alignment vertical="center"/>
    </xf>
    <xf numFmtId="0" fontId="16" fillId="0" borderId="0" xfId="26" applyFont="1" applyFill="1" applyBorder="1" applyAlignment="1">
      <alignment horizontal="center" vertical="center" wrapText="1"/>
    </xf>
    <xf numFmtId="0" fontId="16" fillId="0" borderId="0" xfId="29" applyFont="1" applyFill="1" applyBorder="1" applyAlignment="1">
      <alignment horizontal="center" vertical="center" wrapText="1"/>
    </xf>
    <xf numFmtId="0" fontId="34" fillId="0" borderId="0" xfId="29" applyFont="1" applyFill="1" applyBorder="1" applyAlignment="1">
      <alignment horizontal="left" vertical="center" wrapText="1"/>
    </xf>
    <xf numFmtId="0" fontId="34" fillId="0" borderId="0" xfId="31" applyFont="1" applyFill="1" applyBorder="1" applyAlignment="1">
      <alignment horizontal="right" vertical="center" wrapText="1"/>
    </xf>
    <xf numFmtId="10" fontId="16" fillId="0" borderId="0" xfId="13" applyNumberFormat="1" applyFont="1" applyFill="1" applyBorder="1" applyAlignment="1">
      <alignment horizontal="right" vertical="center" wrapText="1"/>
    </xf>
    <xf numFmtId="10" fontId="16" fillId="0" borderId="0" xfId="13" applyNumberFormat="1" applyFont="1" applyFill="1" applyBorder="1" applyAlignment="1">
      <alignment horizontal="left" vertical="center" wrapText="1"/>
    </xf>
    <xf numFmtId="3" fontId="16" fillId="0" borderId="0" xfId="13" applyNumberFormat="1" applyFont="1" applyFill="1" applyBorder="1" applyAlignment="1">
      <alignment horizontal="left" vertical="center" wrapText="1"/>
    </xf>
    <xf numFmtId="10" fontId="15" fillId="0" borderId="0" xfId="21" applyNumberFormat="1" applyFont="1" applyBorder="1" applyAlignment="1">
      <alignment vertical="center"/>
    </xf>
    <xf numFmtId="3" fontId="15" fillId="0" borderId="0" xfId="0" applyNumberFormat="1" applyFont="1" applyBorder="1" applyAlignment="1">
      <alignment vertical="center"/>
    </xf>
    <xf numFmtId="0" fontId="8" fillId="0" borderId="7" xfId="12" applyFont="1" applyFill="1" applyBorder="1" applyAlignment="1">
      <alignment vertical="center" wrapText="1"/>
    </xf>
    <xf numFmtId="10" fontId="8" fillId="0" borderId="7" xfId="12" applyNumberFormat="1" applyFont="1" applyFill="1" applyBorder="1" applyAlignment="1">
      <alignment horizontal="right" vertical="center" wrapText="1"/>
    </xf>
    <xf numFmtId="3" fontId="8" fillId="0" borderId="7" xfId="12" applyNumberFormat="1" applyFont="1" applyFill="1" applyBorder="1" applyAlignment="1">
      <alignment horizontal="right" vertical="center" wrapText="1"/>
    </xf>
    <xf numFmtId="164" fontId="4" fillId="0" borderId="7" xfId="0" applyNumberFormat="1" applyFont="1" applyFill="1" applyBorder="1" applyAlignment="1">
      <alignment vertical="center"/>
    </xf>
    <xf numFmtId="14" fontId="4" fillId="2" borderId="2" xfId="0" applyNumberFormat="1" applyFont="1" applyFill="1" applyBorder="1" applyAlignment="1">
      <alignment vertical="center"/>
    </xf>
    <xf numFmtId="14" fontId="4" fillId="2" borderId="0" xfId="0" applyNumberFormat="1" applyFont="1" applyFill="1" applyBorder="1" applyAlignment="1">
      <alignment vertical="center"/>
    </xf>
    <xf numFmtId="1" fontId="4" fillId="2" borderId="0" xfId="0" applyNumberFormat="1" applyFont="1" applyFill="1" applyBorder="1" applyAlignment="1">
      <alignment vertical="center"/>
    </xf>
    <xf numFmtId="174" fontId="4" fillId="2" borderId="0" xfId="0" applyNumberFormat="1" applyFont="1" applyFill="1" applyBorder="1" applyAlignment="1">
      <alignment horizontal="center" vertical="center"/>
    </xf>
    <xf numFmtId="165" fontId="4" fillId="2" borderId="5"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33" xfId="0" applyFont="1" applyFill="1" applyBorder="1" applyAlignment="1">
      <alignment horizontal="center" vertical="center"/>
    </xf>
    <xf numFmtId="0" fontId="35" fillId="0" borderId="0" xfId="0" applyFont="1" applyBorder="1" applyAlignment="1">
      <alignment vertical="center"/>
    </xf>
    <xf numFmtId="0" fontId="35" fillId="0" borderId="0" xfId="0" applyFont="1" applyFill="1" applyBorder="1" applyAlignment="1">
      <alignment vertical="center"/>
    </xf>
    <xf numFmtId="0" fontId="36" fillId="0" borderId="0" xfId="0" applyFont="1" applyAlignment="1">
      <alignment vertical="center"/>
    </xf>
    <xf numFmtId="0" fontId="4" fillId="0" borderId="0" xfId="0" applyFont="1" applyFill="1" applyBorder="1" applyAlignment="1">
      <alignment horizontal="left" vertical="center"/>
    </xf>
    <xf numFmtId="0" fontId="4" fillId="0" borderId="0" xfId="0" applyNumberFormat="1" applyFont="1" applyBorder="1" applyAlignment="1">
      <alignment vertical="center" wrapText="1"/>
    </xf>
    <xf numFmtId="0" fontId="17" fillId="0" borderId="0" xfId="0" applyNumberFormat="1" applyFont="1" applyBorder="1" applyAlignment="1">
      <alignment vertical="center" wrapText="1"/>
    </xf>
    <xf numFmtId="4" fontId="8" fillId="0" borderId="0" xfId="13" applyNumberFormat="1" applyFont="1" applyFill="1" applyBorder="1" applyAlignment="1">
      <alignment horizontal="right" vertical="center" wrapText="1"/>
    </xf>
    <xf numFmtId="3" fontId="8" fillId="0" borderId="0" xfId="13" applyNumberFormat="1" applyFont="1" applyFill="1" applyBorder="1" applyAlignment="1">
      <alignment horizontal="right" vertical="center" wrapText="1"/>
    </xf>
    <xf numFmtId="164" fontId="8" fillId="0" borderId="0" xfId="1" applyFont="1" applyFill="1" applyBorder="1" applyAlignment="1">
      <alignment horizontal="right" vertical="center" wrapText="1"/>
    </xf>
    <xf numFmtId="166" fontId="8" fillId="0" borderId="0" xfId="13" applyNumberFormat="1" applyFont="1" applyFill="1" applyBorder="1" applyAlignment="1">
      <alignment horizontal="right" vertical="center" wrapText="1"/>
    </xf>
    <xf numFmtId="166" fontId="4" fillId="0" borderId="0" xfId="0" applyNumberFormat="1" applyFont="1" applyBorder="1" applyAlignment="1">
      <alignment vertical="center"/>
    </xf>
    <xf numFmtId="4" fontId="9" fillId="0" borderId="0" xfId="0" applyNumberFormat="1" applyFont="1" applyBorder="1" applyAlignment="1">
      <alignment vertical="center"/>
    </xf>
    <xf numFmtId="3" fontId="9" fillId="0" borderId="0" xfId="0" applyNumberFormat="1" applyFont="1" applyBorder="1" applyAlignment="1">
      <alignment vertical="center"/>
    </xf>
    <xf numFmtId="166" fontId="4" fillId="0" borderId="0" xfId="21" applyNumberFormat="1" applyFont="1" applyFill="1" applyBorder="1" applyAlignment="1">
      <alignment vertical="center"/>
    </xf>
    <xf numFmtId="166" fontId="4" fillId="0" borderId="0" xfId="0" applyNumberFormat="1" applyFont="1" applyFill="1" applyAlignment="1">
      <alignment vertical="center"/>
    </xf>
    <xf numFmtId="2" fontId="4" fillId="0" borderId="0" xfId="0" applyNumberFormat="1" applyFont="1" applyBorder="1" applyAlignment="1">
      <alignment vertical="center"/>
    </xf>
    <xf numFmtId="10" fontId="4" fillId="0" borderId="0" xfId="21" applyNumberFormat="1" applyFont="1" applyBorder="1" applyAlignment="1">
      <alignment vertical="center"/>
    </xf>
    <xf numFmtId="168" fontId="8" fillId="0" borderId="0" xfId="21" applyNumberFormat="1" applyFont="1" applyFill="1" applyBorder="1" applyAlignment="1">
      <alignment horizontal="right" vertical="center" wrapText="1"/>
    </xf>
    <xf numFmtId="0" fontId="4" fillId="0" borderId="2" xfId="0" applyFont="1" applyFill="1" applyBorder="1" applyAlignment="1">
      <alignment horizontal="right" vertical="center"/>
    </xf>
    <xf numFmtId="0" fontId="11" fillId="0" borderId="0" xfId="0" applyFont="1" applyBorder="1" applyAlignment="1">
      <alignment horizontal="right" vertical="center"/>
    </xf>
    <xf numFmtId="0" fontId="14" fillId="0" borderId="0" xfId="0" quotePrefix="1" applyFont="1" applyBorder="1" applyAlignment="1">
      <alignment horizontal="right" vertical="center"/>
    </xf>
    <xf numFmtId="0" fontId="4" fillId="0" borderId="0" xfId="0" applyFont="1" applyAlignment="1">
      <alignment horizontal="right" vertical="center"/>
    </xf>
    <xf numFmtId="0" fontId="4" fillId="0" borderId="0" xfId="0" applyFont="1" applyFill="1" applyBorder="1" applyAlignment="1">
      <alignment horizontal="right" vertical="center"/>
    </xf>
    <xf numFmtId="164" fontId="30" fillId="0" borderId="2" xfId="26" applyNumberFormat="1" applyFont="1" applyFill="1" applyBorder="1" applyAlignment="1">
      <alignment horizontal="right" vertical="center" wrapText="1"/>
    </xf>
    <xf numFmtId="164" fontId="30" fillId="0" borderId="2" xfId="29" applyNumberFormat="1" applyFont="1" applyFill="1" applyBorder="1" applyAlignment="1">
      <alignment horizontal="right" vertical="center" wrapText="1"/>
    </xf>
    <xf numFmtId="164" fontId="30" fillId="0" borderId="2" xfId="31" applyNumberFormat="1" applyFont="1" applyFill="1" applyBorder="1" applyAlignment="1">
      <alignment horizontal="right" vertical="center" wrapText="1"/>
    </xf>
    <xf numFmtId="164" fontId="8" fillId="0" borderId="2" xfId="29" applyNumberFormat="1" applyFont="1" applyFill="1" applyBorder="1" applyAlignment="1">
      <alignment horizontal="center" vertical="center" wrapText="1"/>
    </xf>
    <xf numFmtId="164" fontId="4" fillId="0" borderId="3" xfId="0" applyNumberFormat="1" applyFont="1" applyFill="1" applyBorder="1" applyAlignment="1">
      <alignment vertical="center"/>
    </xf>
    <xf numFmtId="0" fontId="8" fillId="0" borderId="4" xfId="29" applyFont="1" applyFill="1" applyBorder="1" applyAlignment="1">
      <alignment horizontal="left" vertical="center" wrapText="1"/>
    </xf>
    <xf numFmtId="179" fontId="4" fillId="0" borderId="0" xfId="1" applyNumberFormat="1" applyFont="1" applyFill="1" applyBorder="1" applyAlignment="1">
      <alignment horizontal="right" vertical="center"/>
    </xf>
    <xf numFmtId="179" fontId="30" fillId="0" borderId="0" xfId="26" applyNumberFormat="1" applyFont="1" applyFill="1" applyBorder="1" applyAlignment="1">
      <alignment horizontal="right" vertical="center" wrapText="1"/>
    </xf>
    <xf numFmtId="179" fontId="30" fillId="0" borderId="0" xfId="29" applyNumberFormat="1" applyFont="1" applyFill="1" applyBorder="1" applyAlignment="1">
      <alignment horizontal="right" vertical="center" wrapText="1"/>
    </xf>
    <xf numFmtId="164" fontId="30" fillId="0" borderId="0" xfId="31" applyNumberFormat="1" applyFont="1" applyFill="1" applyBorder="1" applyAlignment="1">
      <alignment horizontal="right" vertical="center" wrapText="1"/>
    </xf>
    <xf numFmtId="164" fontId="8" fillId="0" borderId="0" xfId="29"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179" fontId="4" fillId="0" borderId="0" xfId="1" applyNumberFormat="1" applyFont="1" applyFill="1" applyBorder="1" applyAlignment="1">
      <alignment vertical="center"/>
    </xf>
    <xf numFmtId="179" fontId="8" fillId="0" borderId="0" xfId="13" applyNumberFormat="1" applyFont="1" applyFill="1" applyBorder="1" applyAlignment="1">
      <alignment horizontal="right" vertical="center" wrapText="1"/>
    </xf>
    <xf numFmtId="164" fontId="8" fillId="0" borderId="0" xfId="13" applyNumberFormat="1" applyFont="1" applyFill="1" applyBorder="1" applyAlignment="1">
      <alignment horizontal="right" vertical="center" wrapText="1"/>
    </xf>
    <xf numFmtId="164" fontId="4" fillId="0" borderId="0" xfId="21" applyNumberFormat="1" applyFont="1" applyFill="1" applyBorder="1" applyAlignment="1">
      <alignment vertical="center"/>
    </xf>
    <xf numFmtId="179" fontId="4" fillId="0" borderId="0" xfId="0" applyNumberFormat="1" applyFont="1" applyBorder="1" applyAlignment="1">
      <alignment vertical="center"/>
    </xf>
    <xf numFmtId="0" fontId="4" fillId="0" borderId="0" xfId="0" applyFont="1" applyFill="1" applyAlignment="1">
      <alignment horizontal="right" vertical="center"/>
    </xf>
    <xf numFmtId="164" fontId="4" fillId="0" borderId="8" xfId="0" applyNumberFormat="1" applyFont="1" applyFill="1" applyBorder="1" applyAlignment="1">
      <alignment vertical="center"/>
    </xf>
    <xf numFmtId="164" fontId="11" fillId="0" borderId="0" xfId="0" applyNumberFormat="1" applyFont="1" applyFill="1" applyBorder="1" applyAlignment="1">
      <alignment horizontal="right" vertical="center"/>
    </xf>
    <xf numFmtId="164" fontId="14" fillId="0" borderId="2" xfId="0" applyNumberFormat="1" applyFont="1" applyFill="1" applyBorder="1" applyAlignment="1">
      <alignment horizontal="right" vertical="center"/>
    </xf>
    <xf numFmtId="164" fontId="14" fillId="0" borderId="3" xfId="0" applyNumberFormat="1" applyFont="1" applyFill="1" applyBorder="1" applyAlignment="1">
      <alignment horizontal="right" vertical="center"/>
    </xf>
    <xf numFmtId="164" fontId="5" fillId="0" borderId="0" xfId="0" applyNumberFormat="1" applyFont="1" applyFill="1" applyBorder="1" applyAlignment="1">
      <alignment horizontal="right" vertical="center"/>
    </xf>
    <xf numFmtId="164" fontId="14" fillId="0" borderId="0" xfId="0" applyNumberFormat="1" applyFont="1" applyFill="1" applyBorder="1" applyAlignment="1">
      <alignment horizontal="right" vertical="center"/>
    </xf>
    <xf numFmtId="164" fontId="5" fillId="0" borderId="5" xfId="0" applyNumberFormat="1" applyFont="1" applyFill="1" applyBorder="1" applyAlignment="1">
      <alignment horizontal="right" vertical="center"/>
    </xf>
    <xf numFmtId="164" fontId="8" fillId="0" borderId="7" xfId="12" applyNumberFormat="1" applyFont="1" applyFill="1" applyBorder="1" applyAlignment="1">
      <alignment vertical="center" wrapText="1"/>
    </xf>
    <xf numFmtId="4" fontId="8" fillId="0" borderId="0" xfId="0" applyNumberFormat="1" applyFont="1" applyFill="1" applyBorder="1" applyAlignment="1">
      <alignment horizontal="right" vertical="center"/>
    </xf>
    <xf numFmtId="14" fontId="4" fillId="0" borderId="0"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174" fontId="4" fillId="0" borderId="0" xfId="0" applyNumberFormat="1" applyFont="1" applyFill="1" applyBorder="1" applyAlignment="1">
      <alignment horizontal="center" vertical="center"/>
    </xf>
    <xf numFmtId="170" fontId="4" fillId="0" borderId="0" xfId="21" applyNumberFormat="1" applyFont="1" applyFill="1" applyBorder="1" applyAlignment="1">
      <alignment horizontal="center" vertical="center"/>
    </xf>
    <xf numFmtId="14" fontId="9" fillId="0" borderId="0" xfId="0" applyNumberFormat="1" applyFont="1" applyFill="1" applyBorder="1" applyAlignment="1">
      <alignment horizontal="center" vertical="center"/>
    </xf>
    <xf numFmtId="0" fontId="30" fillId="2" borderId="20" xfId="26" applyFont="1" applyFill="1" applyBorder="1" applyAlignment="1">
      <alignment horizontal="left" vertical="center" wrapText="1"/>
    </xf>
    <xf numFmtId="0" fontId="30" fillId="2" borderId="21" xfId="26" applyFont="1" applyFill="1" applyBorder="1" applyAlignment="1">
      <alignment horizontal="right" vertical="center" wrapText="1"/>
    </xf>
    <xf numFmtId="0" fontId="30" fillId="2" borderId="22" xfId="26" applyFont="1" applyFill="1" applyBorder="1" applyAlignment="1">
      <alignment horizontal="right" vertical="center" wrapText="1"/>
    </xf>
    <xf numFmtId="0" fontId="30" fillId="2" borderId="0" xfId="26" applyFont="1" applyFill="1" applyBorder="1" applyAlignment="1">
      <alignment horizontal="left" vertical="center" wrapText="1"/>
    </xf>
    <xf numFmtId="0" fontId="30" fillId="2" borderId="0" xfId="26" applyFont="1" applyFill="1" applyBorder="1" applyAlignment="1">
      <alignment horizontal="right" vertical="center" wrapText="1"/>
    </xf>
    <xf numFmtId="0" fontId="4" fillId="0" borderId="9" xfId="0" applyFont="1" applyBorder="1" applyAlignment="1">
      <alignment horizontal="center" vertical="center"/>
    </xf>
    <xf numFmtId="4" fontId="8" fillId="0" borderId="10" xfId="7" applyNumberFormat="1" applyFont="1" applyFill="1" applyBorder="1" applyAlignment="1">
      <alignment horizontal="right" vertical="center" wrapText="1"/>
    </xf>
    <xf numFmtId="10" fontId="8" fillId="0" borderId="10" xfId="21" applyNumberFormat="1" applyFont="1" applyFill="1" applyBorder="1" applyAlignment="1">
      <alignment horizontal="right" vertical="center" wrapText="1"/>
    </xf>
    <xf numFmtId="3" fontId="4" fillId="0" borderId="10" xfId="0" applyNumberFormat="1" applyFont="1" applyBorder="1" applyAlignment="1">
      <alignment vertical="center"/>
    </xf>
    <xf numFmtId="10" fontId="8" fillId="0" borderId="11" xfId="21" applyNumberFormat="1" applyFont="1" applyFill="1" applyBorder="1" applyAlignment="1">
      <alignment horizontal="right" vertical="center" wrapText="1"/>
    </xf>
    <xf numFmtId="0" fontId="8" fillId="0" borderId="0" xfId="7" applyFont="1" applyFill="1" applyBorder="1" applyAlignment="1">
      <alignment horizontal="right" vertical="center" wrapText="1"/>
    </xf>
    <xf numFmtId="4" fontId="8" fillId="0" borderId="0" xfId="7" applyNumberFormat="1" applyFont="1" applyFill="1" applyBorder="1" applyAlignment="1">
      <alignment horizontal="right" vertical="center" wrapText="1"/>
    </xf>
    <xf numFmtId="0" fontId="4" fillId="0" borderId="15" xfId="0" applyFont="1" applyBorder="1" applyAlignment="1">
      <alignment horizontal="center" vertical="center"/>
    </xf>
    <xf numFmtId="4" fontId="8" fillId="0" borderId="16" xfId="7" applyNumberFormat="1" applyFont="1" applyFill="1" applyBorder="1" applyAlignment="1">
      <alignment horizontal="right" vertical="center" wrapText="1"/>
    </xf>
    <xf numFmtId="10" fontId="8" fillId="0" borderId="16" xfId="21" applyNumberFormat="1" applyFont="1" applyFill="1" applyBorder="1" applyAlignment="1">
      <alignment horizontal="right" vertical="center" wrapText="1"/>
    </xf>
    <xf numFmtId="3" fontId="4" fillId="0" borderId="16" xfId="0" applyNumberFormat="1" applyFont="1" applyBorder="1" applyAlignment="1">
      <alignment vertical="center"/>
    </xf>
    <xf numFmtId="10" fontId="8" fillId="0" borderId="17" xfId="21" applyNumberFormat="1" applyFont="1" applyFill="1" applyBorder="1" applyAlignment="1">
      <alignment horizontal="right" vertical="center" wrapText="1"/>
    </xf>
    <xf numFmtId="0" fontId="4" fillId="0" borderId="23" xfId="0" applyFont="1" applyBorder="1" applyAlignment="1">
      <alignment vertical="center"/>
    </xf>
    <xf numFmtId="4" fontId="19" fillId="0" borderId="24" xfId="7" applyNumberFormat="1" applyFont="1" applyFill="1" applyBorder="1" applyAlignment="1">
      <alignment horizontal="right" vertical="center" wrapText="1"/>
    </xf>
    <xf numFmtId="10" fontId="19" fillId="0" borderId="24" xfId="21" applyNumberFormat="1" applyFont="1" applyFill="1" applyBorder="1" applyAlignment="1">
      <alignment horizontal="right" vertical="center" wrapText="1"/>
    </xf>
    <xf numFmtId="3" fontId="9" fillId="0" borderId="24" xfId="0" applyNumberFormat="1" applyFont="1" applyBorder="1" applyAlignment="1">
      <alignment vertical="center"/>
    </xf>
    <xf numFmtId="10" fontId="19" fillId="0" borderId="25" xfId="21" applyNumberFormat="1" applyFont="1" applyFill="1" applyBorder="1" applyAlignment="1">
      <alignment horizontal="right" vertical="center" wrapText="1"/>
    </xf>
    <xf numFmtId="168" fontId="19" fillId="0" borderId="0" xfId="21" applyNumberFormat="1" applyFont="1" applyFill="1" applyBorder="1" applyAlignment="1">
      <alignment horizontal="right" vertical="center" wrapText="1"/>
    </xf>
    <xf numFmtId="0" fontId="37" fillId="0" borderId="0" xfId="0" applyFont="1" applyFill="1" applyBorder="1" applyAlignment="1">
      <alignment vertical="center"/>
    </xf>
    <xf numFmtId="0" fontId="30" fillId="2" borderId="20" xfId="31" applyFont="1" applyFill="1" applyBorder="1" applyAlignment="1">
      <alignment vertical="center" wrapText="1"/>
    </xf>
    <xf numFmtId="0" fontId="30" fillId="2" borderId="21" xfId="29" applyFont="1" applyFill="1" applyBorder="1" applyAlignment="1">
      <alignment horizontal="right" vertical="center" wrapText="1"/>
    </xf>
    <xf numFmtId="0" fontId="30" fillId="2" borderId="22" xfId="31" applyFont="1" applyFill="1" applyBorder="1" applyAlignment="1">
      <alignment horizontal="right" vertical="center" wrapText="1"/>
    </xf>
    <xf numFmtId="1" fontId="8" fillId="0" borderId="37" xfId="16" applyNumberFormat="1" applyFont="1" applyFill="1" applyBorder="1" applyAlignment="1">
      <alignment horizontal="center" vertical="center" wrapText="1"/>
    </xf>
    <xf numFmtId="4" fontId="8" fillId="0" borderId="33" xfId="16" applyNumberFormat="1" applyFont="1" applyFill="1" applyBorder="1" applyAlignment="1">
      <alignment horizontal="right" vertical="center" wrapText="1"/>
    </xf>
    <xf numFmtId="10" fontId="8" fillId="0" borderId="33" xfId="16" applyNumberFormat="1" applyFont="1" applyFill="1" applyBorder="1" applyAlignment="1">
      <alignment horizontal="right" vertical="center" wrapText="1"/>
    </xf>
    <xf numFmtId="3" fontId="8" fillId="0" borderId="33" xfId="16" applyNumberFormat="1" applyFont="1" applyFill="1" applyBorder="1" applyAlignment="1">
      <alignment horizontal="right" vertical="center" wrapText="1"/>
    </xf>
    <xf numFmtId="10" fontId="8" fillId="0" borderId="38" xfId="16" applyNumberFormat="1" applyFont="1" applyFill="1" applyBorder="1" applyAlignment="1">
      <alignment horizontal="right" vertical="center" wrapText="1"/>
    </xf>
    <xf numFmtId="1" fontId="8" fillId="0" borderId="9" xfId="16" applyNumberFormat="1" applyFont="1" applyFill="1" applyBorder="1" applyAlignment="1">
      <alignment horizontal="center" vertical="center" wrapText="1"/>
    </xf>
    <xf numFmtId="4" fontId="8" fillId="0" borderId="10" xfId="16" applyNumberFormat="1" applyFont="1" applyFill="1" applyBorder="1" applyAlignment="1">
      <alignment horizontal="right" vertical="center" wrapText="1"/>
    </xf>
    <xf numFmtId="3" fontId="8" fillId="0" borderId="10" xfId="16" applyNumberFormat="1" applyFont="1" applyFill="1" applyBorder="1" applyAlignment="1">
      <alignment horizontal="right" vertical="center" wrapText="1"/>
    </xf>
    <xf numFmtId="0" fontId="9" fillId="0" borderId="23" xfId="62" applyFont="1" applyBorder="1" applyAlignment="1">
      <alignment vertical="center"/>
    </xf>
    <xf numFmtId="4" fontId="9" fillId="0" borderId="24" xfId="62" applyNumberFormat="1" applyFont="1" applyBorder="1" applyAlignment="1">
      <alignment vertical="center"/>
    </xf>
    <xf numFmtId="10" fontId="9" fillId="0" borderId="24" xfId="44" applyNumberFormat="1" applyFont="1" applyBorder="1" applyAlignment="1">
      <alignment vertical="center"/>
    </xf>
    <xf numFmtId="3" fontId="9" fillId="0" borderId="24" xfId="62" applyNumberFormat="1" applyFont="1" applyBorder="1" applyAlignment="1">
      <alignment vertical="center"/>
    </xf>
    <xf numFmtId="10" fontId="9" fillId="0" borderId="25" xfId="44" applyNumberFormat="1" applyFont="1" applyBorder="1" applyAlignment="1">
      <alignment vertical="center"/>
    </xf>
    <xf numFmtId="1" fontId="4" fillId="0" borderId="0" xfId="0" applyNumberFormat="1" applyFont="1" applyFill="1" applyBorder="1" applyAlignment="1">
      <alignment vertical="center"/>
    </xf>
    <xf numFmtId="0" fontId="30" fillId="0" borderId="0" xfId="29" applyFont="1" applyFill="1" applyBorder="1" applyAlignment="1">
      <alignment horizontal="right" vertical="center" wrapText="1"/>
    </xf>
    <xf numFmtId="164" fontId="4" fillId="0" borderId="0" xfId="0" applyNumberFormat="1" applyFont="1" applyFill="1" applyAlignment="1">
      <alignment vertical="center"/>
    </xf>
    <xf numFmtId="175" fontId="4" fillId="0" borderId="0" xfId="0" applyNumberFormat="1" applyFont="1" applyFill="1" applyBorder="1" applyAlignment="1">
      <alignment horizontal="center" vertical="center"/>
    </xf>
    <xf numFmtId="0" fontId="30" fillId="2" borderId="20" xfId="31" applyFont="1" applyFill="1" applyBorder="1" applyAlignment="1">
      <alignment horizontal="left" vertical="center" wrapText="1"/>
    </xf>
    <xf numFmtId="0" fontId="4" fillId="0" borderId="42" xfId="0" applyFont="1" applyBorder="1" applyAlignment="1">
      <alignment horizontal="center" vertical="center"/>
    </xf>
    <xf numFmtId="4" fontId="8" fillId="0" borderId="33" xfId="13" applyNumberFormat="1" applyFont="1" applyFill="1" applyBorder="1" applyAlignment="1">
      <alignment horizontal="right" vertical="center" wrapText="1"/>
    </xf>
    <xf numFmtId="10" fontId="8" fillId="0" borderId="33" xfId="13" applyNumberFormat="1" applyFont="1" applyFill="1" applyBorder="1" applyAlignment="1">
      <alignment horizontal="right" vertical="center" wrapText="1"/>
    </xf>
    <xf numFmtId="3" fontId="8" fillId="0" borderId="33" xfId="13" applyNumberFormat="1" applyFont="1" applyFill="1" applyBorder="1" applyAlignment="1">
      <alignment horizontal="right" vertical="center" wrapText="1"/>
    </xf>
    <xf numFmtId="10" fontId="8" fillId="0" borderId="38" xfId="13" applyNumberFormat="1" applyFont="1" applyFill="1" applyBorder="1" applyAlignment="1">
      <alignment horizontal="right" vertical="center" wrapText="1"/>
    </xf>
    <xf numFmtId="0" fontId="4" fillId="0" borderId="32" xfId="0" applyFont="1" applyBorder="1" applyAlignment="1">
      <alignment horizontal="center" vertical="center"/>
    </xf>
    <xf numFmtId="4" fontId="8" fillId="0" borderId="10" xfId="13" applyNumberFormat="1" applyFont="1" applyFill="1" applyBorder="1" applyAlignment="1">
      <alignment horizontal="right" vertical="center" wrapText="1"/>
    </xf>
    <xf numFmtId="10" fontId="8" fillId="0" borderId="10" xfId="13" applyNumberFormat="1" applyFont="1" applyFill="1" applyBorder="1" applyAlignment="1">
      <alignment horizontal="right" vertical="center" wrapText="1"/>
    </xf>
    <xf numFmtId="3" fontId="8" fillId="0" borderId="10" xfId="13" applyNumberFormat="1" applyFont="1" applyFill="1" applyBorder="1" applyAlignment="1">
      <alignment horizontal="right" vertical="center" wrapText="1"/>
    </xf>
    <xf numFmtId="10" fontId="8" fillId="0" borderId="11" xfId="13" applyNumberFormat="1" applyFont="1" applyFill="1" applyBorder="1" applyAlignment="1">
      <alignment horizontal="right" vertical="center" wrapText="1"/>
    </xf>
    <xf numFmtId="0" fontId="9" fillId="0" borderId="23" xfId="0" applyFont="1" applyBorder="1" applyAlignment="1">
      <alignment horizontal="left" vertical="center"/>
    </xf>
    <xf numFmtId="4" fontId="9" fillId="0" borderId="24" xfId="0" applyNumberFormat="1" applyFont="1" applyBorder="1" applyAlignment="1">
      <alignment vertical="center"/>
    </xf>
    <xf numFmtId="10" fontId="9" fillId="0" borderId="24" xfId="21" applyNumberFormat="1" applyFont="1" applyBorder="1" applyAlignment="1">
      <alignment vertical="center"/>
    </xf>
    <xf numFmtId="10" fontId="9" fillId="0" borderId="25" xfId="21" applyNumberFormat="1" applyFont="1" applyBorder="1" applyAlignment="1">
      <alignment vertical="center"/>
    </xf>
    <xf numFmtId="0" fontId="9" fillId="0" borderId="0" xfId="0" applyFont="1" applyFill="1" applyBorder="1" applyAlignment="1">
      <alignment horizontal="right" vertical="center"/>
    </xf>
    <xf numFmtId="4" fontId="9" fillId="0" borderId="0" xfId="0" applyNumberFormat="1" applyFont="1" applyFill="1" applyBorder="1" applyAlignment="1">
      <alignment vertical="center"/>
    </xf>
    <xf numFmtId="10" fontId="9" fillId="0" borderId="0" xfId="21" applyNumberFormat="1" applyFont="1" applyFill="1" applyBorder="1" applyAlignment="1">
      <alignment vertical="center"/>
    </xf>
    <xf numFmtId="3" fontId="9" fillId="0" borderId="0" xfId="0" applyNumberFormat="1" applyFont="1" applyFill="1" applyBorder="1" applyAlignment="1">
      <alignment vertical="center"/>
    </xf>
    <xf numFmtId="0" fontId="9" fillId="0" borderId="29" xfId="0" applyFont="1" applyBorder="1" applyAlignment="1">
      <alignment horizontal="right" vertical="center"/>
    </xf>
    <xf numFmtId="2" fontId="4" fillId="0" borderId="0" xfId="0" applyNumberFormat="1" applyFont="1" applyFill="1" applyBorder="1" applyAlignment="1">
      <alignment vertical="center"/>
    </xf>
    <xf numFmtId="0" fontId="8" fillId="0" borderId="20" xfId="11" applyFont="1" applyFill="1" applyBorder="1" applyAlignment="1">
      <alignment horizontal="left" vertical="center"/>
    </xf>
    <xf numFmtId="0" fontId="30" fillId="0" borderId="0" xfId="31" applyFont="1" applyFill="1" applyBorder="1" applyAlignment="1">
      <alignment vertical="center" wrapText="1"/>
    </xf>
    <xf numFmtId="10" fontId="8" fillId="0" borderId="0" xfId="16" applyNumberFormat="1" applyFont="1" applyFill="1" applyBorder="1" applyAlignment="1">
      <alignment horizontal="right" vertical="center" wrapText="1"/>
    </xf>
    <xf numFmtId="1" fontId="8" fillId="0" borderId="0" xfId="16" applyNumberFormat="1" applyFont="1" applyFill="1" applyBorder="1" applyAlignment="1">
      <alignment horizontal="center" vertical="center" wrapText="1"/>
    </xf>
    <xf numFmtId="4" fontId="8" fillId="0" borderId="0" xfId="16" applyNumberFormat="1" applyFont="1" applyFill="1" applyBorder="1" applyAlignment="1">
      <alignment horizontal="right" vertical="center" wrapText="1"/>
    </xf>
    <xf numFmtId="3" fontId="8" fillId="0" borderId="0" xfId="16" applyNumberFormat="1" applyFont="1" applyFill="1" applyBorder="1" applyAlignment="1">
      <alignment horizontal="right" vertical="center" wrapText="1"/>
    </xf>
    <xf numFmtId="10" fontId="8" fillId="0" borderId="10" xfId="16" applyNumberFormat="1" applyFont="1" applyFill="1" applyBorder="1" applyAlignment="1">
      <alignment horizontal="right" vertical="center" wrapText="1"/>
    </xf>
    <xf numFmtId="10" fontId="8" fillId="0" borderId="11" xfId="16" applyNumberFormat="1" applyFont="1" applyFill="1" applyBorder="1" applyAlignment="1">
      <alignment horizontal="right" vertical="center" wrapText="1"/>
    </xf>
    <xf numFmtId="0" fontId="9" fillId="0" borderId="23" xfId="0" applyFont="1" applyBorder="1" applyAlignment="1">
      <alignment vertical="center"/>
    </xf>
    <xf numFmtId="165" fontId="8" fillId="0" borderId="30" xfId="4" applyFont="1" applyFill="1" applyBorder="1" applyAlignment="1">
      <alignment horizontal="right" vertical="center" wrapText="1"/>
    </xf>
    <xf numFmtId="10" fontId="8" fillId="0" borderId="0" xfId="17" applyNumberFormat="1" applyFont="1" applyFill="1" applyBorder="1" applyAlignment="1">
      <alignment horizontal="right" vertical="center" wrapText="1"/>
    </xf>
    <xf numFmtId="3" fontId="8" fillId="0" borderId="0" xfId="17" applyNumberFormat="1" applyFont="1" applyFill="1" applyBorder="1" applyAlignment="1">
      <alignment horizontal="right" vertical="center" wrapText="1"/>
    </xf>
    <xf numFmtId="46" fontId="8" fillId="0" borderId="0" xfId="17" quotePrefix="1" applyNumberFormat="1" applyFont="1" applyFill="1" applyBorder="1" applyAlignment="1">
      <alignment horizontal="center" vertical="center" wrapText="1"/>
    </xf>
    <xf numFmtId="4" fontId="8" fillId="0" borderId="0" xfId="17" applyNumberFormat="1" applyFont="1" applyFill="1" applyBorder="1" applyAlignment="1">
      <alignment horizontal="right" vertical="center" wrapText="1"/>
    </xf>
    <xf numFmtId="0" fontId="30" fillId="2" borderId="21" xfId="31" applyFont="1" applyFill="1" applyBorder="1" applyAlignment="1">
      <alignment horizontal="right" vertical="center" wrapText="1"/>
    </xf>
    <xf numFmtId="0" fontId="30" fillId="2" borderId="22" xfId="29" applyFont="1" applyFill="1" applyBorder="1" applyAlignment="1">
      <alignment horizontal="right" vertical="center" wrapText="1"/>
    </xf>
    <xf numFmtId="0" fontId="8" fillId="0" borderId="37" xfId="17" applyFont="1" applyFill="1" applyBorder="1" applyAlignment="1">
      <alignment horizontal="center" vertical="center" wrapText="1"/>
    </xf>
    <xf numFmtId="4" fontId="8" fillId="0" borderId="33" xfId="17" applyNumberFormat="1" applyFont="1" applyFill="1" applyBorder="1" applyAlignment="1">
      <alignment horizontal="right" vertical="center" wrapText="1"/>
    </xf>
    <xf numFmtId="10" fontId="8" fillId="0" borderId="33" xfId="17" applyNumberFormat="1" applyFont="1" applyFill="1" applyBorder="1" applyAlignment="1">
      <alignment horizontal="right" vertical="center" wrapText="1"/>
    </xf>
    <xf numFmtId="3" fontId="8" fillId="0" borderId="33" xfId="17" applyNumberFormat="1" applyFont="1" applyFill="1" applyBorder="1" applyAlignment="1">
      <alignment horizontal="right" vertical="center" wrapText="1"/>
    </xf>
    <xf numFmtId="10" fontId="8" fillId="0" borderId="38" xfId="17" applyNumberFormat="1" applyFont="1" applyFill="1" applyBorder="1" applyAlignment="1">
      <alignment horizontal="right" vertical="center" wrapText="1"/>
    </xf>
    <xf numFmtId="0" fontId="8" fillId="0" borderId="0" xfId="17" applyFont="1" applyFill="1" applyBorder="1" applyAlignment="1">
      <alignment horizontal="center" vertical="center" wrapText="1"/>
    </xf>
    <xf numFmtId="0" fontId="8" fillId="0" borderId="9" xfId="17" applyFont="1" applyFill="1" applyBorder="1" applyAlignment="1">
      <alignment horizontal="center" vertical="center" wrapText="1"/>
    </xf>
    <xf numFmtId="4" fontId="8" fillId="0" borderId="10" xfId="17" applyNumberFormat="1" applyFont="1" applyFill="1" applyBorder="1" applyAlignment="1">
      <alignment horizontal="right" vertical="center" wrapText="1"/>
    </xf>
    <xf numFmtId="10" fontId="8" fillId="0" borderId="10" xfId="17" applyNumberFormat="1" applyFont="1" applyFill="1" applyBorder="1" applyAlignment="1">
      <alignment horizontal="right" vertical="center" wrapText="1"/>
    </xf>
    <xf numFmtId="3" fontId="8" fillId="0" borderId="10" xfId="17" applyNumberFormat="1" applyFont="1" applyFill="1" applyBorder="1" applyAlignment="1">
      <alignment horizontal="right" vertical="center" wrapText="1"/>
    </xf>
    <xf numFmtId="10" fontId="8" fillId="0" borderId="11" xfId="17" applyNumberFormat="1" applyFont="1" applyFill="1" applyBorder="1" applyAlignment="1">
      <alignment horizontal="right" vertical="center" wrapText="1"/>
    </xf>
    <xf numFmtId="20" fontId="8" fillId="0" borderId="9" xfId="17" applyNumberFormat="1" applyFont="1" applyFill="1" applyBorder="1" applyAlignment="1">
      <alignment horizontal="center" vertical="center" wrapText="1"/>
    </xf>
    <xf numFmtId="20" fontId="8" fillId="0" borderId="0" xfId="17" applyNumberFormat="1" applyFont="1" applyFill="1" applyBorder="1" applyAlignment="1">
      <alignment horizontal="center" vertical="center" wrapText="1"/>
    </xf>
    <xf numFmtId="14" fontId="8" fillId="0" borderId="9" xfId="17" applyNumberFormat="1" applyFont="1" applyFill="1" applyBorder="1" applyAlignment="1">
      <alignment horizontal="center" vertical="center" wrapText="1"/>
    </xf>
    <xf numFmtId="14" fontId="8" fillId="0" borderId="0" xfId="17" applyNumberFormat="1" applyFont="1" applyFill="1" applyBorder="1" applyAlignment="1">
      <alignment horizontal="center" vertical="center" wrapText="1"/>
    </xf>
    <xf numFmtId="46" fontId="8" fillId="0" borderId="9" xfId="17" applyNumberFormat="1" applyFont="1" applyFill="1" applyBorder="1" applyAlignment="1">
      <alignment horizontal="center" vertical="center" wrapText="1"/>
    </xf>
    <xf numFmtId="46" fontId="8" fillId="0" borderId="0" xfId="17" applyNumberFormat="1" applyFont="1" applyFill="1" applyBorder="1" applyAlignment="1">
      <alignment horizontal="center" vertical="center" wrapText="1"/>
    </xf>
    <xf numFmtId="10" fontId="19" fillId="0" borderId="24" xfId="17" applyNumberFormat="1" applyFont="1" applyFill="1" applyBorder="1" applyAlignment="1">
      <alignment horizontal="right" vertical="center" wrapText="1"/>
    </xf>
    <xf numFmtId="10" fontId="19" fillId="0" borderId="0" xfId="17" applyNumberFormat="1" applyFont="1" applyFill="1" applyBorder="1" applyAlignment="1">
      <alignment horizontal="right" vertical="center" wrapText="1"/>
    </xf>
    <xf numFmtId="0" fontId="9" fillId="0" borderId="28" xfId="0" applyFont="1" applyFill="1" applyBorder="1" applyAlignment="1">
      <alignment vertical="center"/>
    </xf>
    <xf numFmtId="4" fontId="9" fillId="0" borderId="28" xfId="0" applyNumberFormat="1" applyFont="1" applyFill="1" applyBorder="1" applyAlignment="1">
      <alignment vertical="center"/>
    </xf>
    <xf numFmtId="0" fontId="38" fillId="0" borderId="0" xfId="0" applyFont="1" applyFill="1" applyBorder="1" applyAlignment="1">
      <alignment horizontal="left" vertical="center"/>
    </xf>
    <xf numFmtId="0" fontId="8" fillId="0" borderId="37" xfId="20" applyFont="1" applyFill="1" applyBorder="1" applyAlignment="1">
      <alignment horizontal="center" vertical="center" wrapText="1"/>
    </xf>
    <xf numFmtId="4" fontId="8" fillId="0" borderId="33" xfId="20" applyNumberFormat="1" applyFont="1" applyFill="1" applyBorder="1" applyAlignment="1">
      <alignment horizontal="right" vertical="center" wrapText="1"/>
    </xf>
    <xf numFmtId="10" fontId="8" fillId="0" borderId="33" xfId="20" applyNumberFormat="1" applyFont="1" applyFill="1" applyBorder="1" applyAlignment="1">
      <alignment horizontal="right" vertical="center" wrapText="1"/>
    </xf>
    <xf numFmtId="3" fontId="8" fillId="0" borderId="33" xfId="20" applyNumberFormat="1" applyFont="1" applyFill="1" applyBorder="1" applyAlignment="1">
      <alignment horizontal="right" vertical="center" wrapText="1"/>
    </xf>
    <xf numFmtId="10" fontId="8" fillId="0" borderId="38" xfId="20" applyNumberFormat="1" applyFont="1" applyFill="1" applyBorder="1" applyAlignment="1">
      <alignment horizontal="right" vertical="center" wrapText="1"/>
    </xf>
    <xf numFmtId="0" fontId="8" fillId="0" borderId="0" xfId="20" applyFont="1" applyFill="1" applyBorder="1" applyAlignment="1">
      <alignment horizontal="left" vertical="center" wrapText="1"/>
    </xf>
    <xf numFmtId="4" fontId="8" fillId="0" borderId="0" xfId="20" applyNumberFormat="1" applyFont="1" applyFill="1" applyBorder="1" applyAlignment="1">
      <alignment horizontal="right" vertical="center" wrapText="1"/>
    </xf>
    <xf numFmtId="10" fontId="8" fillId="0" borderId="0" xfId="20" applyNumberFormat="1" applyFont="1" applyFill="1" applyBorder="1" applyAlignment="1">
      <alignment horizontal="right" vertical="center" wrapText="1"/>
    </xf>
    <xf numFmtId="3" fontId="8" fillId="0" borderId="0" xfId="20" applyNumberFormat="1" applyFont="1" applyFill="1" applyBorder="1" applyAlignment="1">
      <alignment horizontal="right" vertical="center" wrapText="1"/>
    </xf>
    <xf numFmtId="0" fontId="8" fillId="0" borderId="9" xfId="20" applyFont="1" applyFill="1" applyBorder="1" applyAlignment="1">
      <alignment horizontal="center" vertical="center" wrapText="1"/>
    </xf>
    <xf numFmtId="4" fontId="8" fillId="0" borderId="10" xfId="20" applyNumberFormat="1" applyFont="1" applyFill="1" applyBorder="1" applyAlignment="1">
      <alignment horizontal="right" vertical="center" wrapText="1"/>
    </xf>
    <xf numFmtId="10" fontId="8" fillId="0" borderId="10" xfId="20" applyNumberFormat="1" applyFont="1" applyFill="1" applyBorder="1" applyAlignment="1">
      <alignment horizontal="right" vertical="center" wrapText="1"/>
    </xf>
    <xf numFmtId="3" fontId="8" fillId="0" borderId="10" xfId="20" applyNumberFormat="1" applyFont="1" applyFill="1" applyBorder="1" applyAlignment="1">
      <alignment horizontal="right" vertical="center" wrapText="1"/>
    </xf>
    <xf numFmtId="10" fontId="8" fillId="0" borderId="11" xfId="20" applyNumberFormat="1" applyFont="1" applyFill="1" applyBorder="1" applyAlignment="1">
      <alignment horizontal="right" vertical="center" wrapText="1"/>
    </xf>
    <xf numFmtId="0" fontId="8" fillId="0" borderId="0" xfId="28" applyFont="1" applyFill="1" applyBorder="1" applyAlignment="1">
      <alignment horizontal="center" vertical="center" wrapText="1"/>
    </xf>
    <xf numFmtId="20" fontId="8" fillId="0" borderId="9" xfId="20" applyNumberFormat="1" applyFont="1" applyFill="1" applyBorder="1" applyAlignment="1">
      <alignment horizontal="center" vertical="center" wrapText="1"/>
    </xf>
    <xf numFmtId="4" fontId="8" fillId="0" borderId="0" xfId="18" applyNumberFormat="1" applyFont="1" applyFill="1" applyBorder="1" applyAlignment="1">
      <alignment horizontal="right" vertical="center" wrapText="1"/>
    </xf>
    <xf numFmtId="20" fontId="8" fillId="0" borderId="0" xfId="20" applyNumberFormat="1" applyFont="1" applyFill="1" applyBorder="1" applyAlignment="1">
      <alignment horizontal="left" vertical="center" wrapText="1"/>
    </xf>
    <xf numFmtId="10" fontId="9" fillId="0" borderId="24" xfId="0" applyNumberFormat="1" applyFont="1" applyBorder="1" applyAlignment="1">
      <alignment vertical="center"/>
    </xf>
    <xf numFmtId="3" fontId="9" fillId="0" borderId="24" xfId="0" applyNumberFormat="1" applyFont="1" applyBorder="1" applyAlignment="1">
      <alignment horizontal="right" vertical="center" wrapText="1"/>
    </xf>
    <xf numFmtId="10" fontId="9" fillId="0" borderId="25" xfId="0" applyNumberFormat="1" applyFont="1" applyBorder="1" applyAlignment="1">
      <alignment vertical="center"/>
    </xf>
    <xf numFmtId="10" fontId="9" fillId="0" borderId="0" xfId="0" applyNumberFormat="1" applyFont="1" applyFill="1" applyBorder="1" applyAlignment="1">
      <alignment vertical="center"/>
    </xf>
    <xf numFmtId="3" fontId="9" fillId="0" borderId="0" xfId="0" applyNumberFormat="1" applyFont="1" applyFill="1" applyBorder="1" applyAlignment="1">
      <alignment horizontal="right" vertical="center" wrapText="1"/>
    </xf>
    <xf numFmtId="4" fontId="4" fillId="0" borderId="0" xfId="0" applyNumberFormat="1" applyFont="1" applyBorder="1" applyAlignment="1">
      <alignment vertical="center"/>
    </xf>
    <xf numFmtId="3" fontId="4" fillId="0" borderId="0" xfId="0" applyNumberFormat="1" applyFont="1" applyAlignment="1">
      <alignment vertical="center"/>
    </xf>
    <xf numFmtId="3" fontId="4" fillId="0" borderId="0" xfId="0" applyNumberFormat="1" applyFont="1" applyFill="1" applyBorder="1" applyAlignment="1">
      <alignment vertical="center"/>
    </xf>
    <xf numFmtId="0" fontId="9" fillId="0" borderId="0" xfId="0" applyFont="1" applyAlignment="1">
      <alignment horizontal="right" vertical="center"/>
    </xf>
    <xf numFmtId="10" fontId="4" fillId="0" borderId="30" xfId="0" applyNumberFormat="1" applyFont="1" applyFill="1" applyBorder="1" applyAlignment="1">
      <alignment vertical="center"/>
    </xf>
    <xf numFmtId="0" fontId="8" fillId="0" borderId="0" xfId="19" applyFont="1" applyFill="1" applyBorder="1" applyAlignment="1">
      <alignment horizontal="center" vertical="center"/>
    </xf>
    <xf numFmtId="0" fontId="8" fillId="0" borderId="0" xfId="11" applyFont="1" applyFill="1" applyBorder="1" applyAlignment="1">
      <alignment horizontal="right" vertical="center"/>
    </xf>
    <xf numFmtId="10" fontId="4" fillId="0" borderId="0" xfId="0" applyNumberFormat="1" applyFont="1" applyFill="1" applyBorder="1" applyAlignment="1">
      <alignment vertical="center"/>
    </xf>
    <xf numFmtId="4" fontId="4" fillId="0" borderId="0" xfId="0" applyNumberFormat="1" applyFont="1" applyFill="1" applyBorder="1" applyAlignment="1">
      <alignment horizontal="right" vertical="center"/>
    </xf>
    <xf numFmtId="0" fontId="8" fillId="0" borderId="0" xfId="19" applyFont="1" applyFill="1" applyBorder="1" applyAlignment="1">
      <alignment horizontal="right" vertical="center" wrapText="1"/>
    </xf>
    <xf numFmtId="10" fontId="4" fillId="0" borderId="0" xfId="0" applyNumberFormat="1" applyFont="1" applyBorder="1" applyAlignment="1">
      <alignment vertical="center"/>
    </xf>
    <xf numFmtId="0" fontId="14" fillId="0" borderId="0" xfId="0" applyFont="1" applyFill="1" applyBorder="1" applyAlignment="1">
      <alignment vertical="center"/>
    </xf>
    <xf numFmtId="4" fontId="8" fillId="0" borderId="0" xfId="20" applyNumberFormat="1" applyFont="1" applyFill="1" applyBorder="1" applyAlignment="1">
      <alignment horizontal="center" vertical="center" wrapText="1"/>
    </xf>
    <xf numFmtId="0" fontId="30" fillId="2" borderId="20" xfId="29" applyFont="1" applyFill="1" applyBorder="1" applyAlignment="1">
      <alignment horizontal="left" vertical="center" wrapText="1"/>
    </xf>
    <xf numFmtId="0" fontId="8" fillId="0" borderId="37" xfId="12" applyFont="1" applyFill="1" applyBorder="1" applyAlignment="1">
      <alignment horizontal="center" vertical="center" wrapText="1"/>
    </xf>
    <xf numFmtId="4" fontId="8" fillId="0" borderId="33" xfId="12" applyNumberFormat="1" applyFont="1" applyFill="1" applyBorder="1" applyAlignment="1">
      <alignment horizontal="right" vertical="center" wrapText="1"/>
    </xf>
    <xf numFmtId="10" fontId="8" fillId="0" borderId="33" xfId="12" applyNumberFormat="1" applyFont="1" applyFill="1" applyBorder="1" applyAlignment="1">
      <alignment horizontal="right" vertical="center" wrapText="1"/>
    </xf>
    <xf numFmtId="3" fontId="8" fillId="0" borderId="33" xfId="12" applyNumberFormat="1" applyFont="1" applyFill="1" applyBorder="1" applyAlignment="1">
      <alignment horizontal="right" vertical="center" wrapText="1"/>
    </xf>
    <xf numFmtId="10" fontId="8" fillId="0" borderId="38" xfId="12" applyNumberFormat="1" applyFont="1" applyFill="1" applyBorder="1" applyAlignment="1">
      <alignment horizontal="right" vertical="center" wrapText="1"/>
    </xf>
    <xf numFmtId="0" fontId="8" fillId="0" borderId="9" xfId="12" applyFont="1" applyFill="1" applyBorder="1" applyAlignment="1">
      <alignment horizontal="center" vertical="center" wrapText="1"/>
    </xf>
    <xf numFmtId="4" fontId="8" fillId="0" borderId="10" xfId="12" applyNumberFormat="1" applyFont="1" applyFill="1" applyBorder="1" applyAlignment="1">
      <alignment horizontal="right" vertical="center" wrapText="1"/>
    </xf>
    <xf numFmtId="10" fontId="8" fillId="0" borderId="10" xfId="12" applyNumberFormat="1" applyFont="1" applyFill="1" applyBorder="1" applyAlignment="1">
      <alignment horizontal="right" vertical="center" wrapText="1"/>
    </xf>
    <xf numFmtId="3" fontId="8" fillId="0" borderId="10" xfId="12" applyNumberFormat="1" applyFont="1" applyFill="1" applyBorder="1" applyAlignment="1">
      <alignment horizontal="right" vertical="center" wrapText="1"/>
    </xf>
    <xf numFmtId="10" fontId="8" fillId="0" borderId="11" xfId="12" applyNumberFormat="1" applyFont="1" applyFill="1" applyBorder="1" applyAlignment="1">
      <alignment horizontal="right" vertical="center" wrapText="1"/>
    </xf>
    <xf numFmtId="0" fontId="8" fillId="0" borderId="18" xfId="12" applyFont="1" applyFill="1" applyBorder="1" applyAlignment="1">
      <alignment horizontal="center" vertical="center" wrapText="1"/>
    </xf>
    <xf numFmtId="4" fontId="8" fillId="0" borderId="12" xfId="12" applyNumberFormat="1" applyFont="1" applyFill="1" applyBorder="1" applyAlignment="1">
      <alignment horizontal="right" vertical="center" wrapText="1"/>
    </xf>
    <xf numFmtId="10" fontId="8" fillId="0" borderId="12" xfId="12" applyNumberFormat="1" applyFont="1" applyFill="1" applyBorder="1" applyAlignment="1">
      <alignment horizontal="right" vertical="center" wrapText="1"/>
    </xf>
    <xf numFmtId="3" fontId="8" fillId="0" borderId="12" xfId="12" applyNumberFormat="1" applyFont="1" applyFill="1" applyBorder="1" applyAlignment="1">
      <alignment horizontal="right" vertical="center" wrapText="1"/>
    </xf>
    <xf numFmtId="10" fontId="8" fillId="0" borderId="13" xfId="12" applyNumberFormat="1" applyFont="1" applyFill="1" applyBorder="1" applyAlignment="1">
      <alignment horizontal="right" vertical="center" wrapText="1"/>
    </xf>
    <xf numFmtId="0" fontId="19" fillId="0" borderId="14" xfId="12" applyFont="1" applyFill="1" applyBorder="1" applyAlignment="1">
      <alignment vertical="center" wrapText="1"/>
    </xf>
    <xf numFmtId="4" fontId="19" fillId="0" borderId="27" xfId="12" applyNumberFormat="1" applyFont="1" applyFill="1" applyBorder="1" applyAlignment="1">
      <alignment horizontal="right" vertical="center" wrapText="1"/>
    </xf>
    <xf numFmtId="10" fontId="19" fillId="0" borderId="27" xfId="12" applyNumberFormat="1" applyFont="1" applyFill="1" applyBorder="1" applyAlignment="1">
      <alignment horizontal="right" vertical="center" wrapText="1"/>
    </xf>
    <xf numFmtId="3" fontId="19" fillId="0" borderId="27" xfId="12" applyNumberFormat="1" applyFont="1" applyFill="1" applyBorder="1" applyAlignment="1">
      <alignment horizontal="right" vertical="center" wrapText="1"/>
    </xf>
    <xf numFmtId="10" fontId="19" fillId="0" borderId="36" xfId="12" applyNumberFormat="1" applyFont="1" applyFill="1" applyBorder="1" applyAlignment="1">
      <alignment horizontal="right" vertical="center" wrapText="1"/>
    </xf>
    <xf numFmtId="0" fontId="19" fillId="0" borderId="0" xfId="12" applyFont="1" applyFill="1" applyBorder="1" applyAlignment="1">
      <alignment vertical="center" wrapText="1"/>
    </xf>
    <xf numFmtId="4" fontId="19" fillId="0" borderId="0" xfId="12" applyNumberFormat="1" applyFont="1" applyFill="1" applyBorder="1" applyAlignment="1">
      <alignment horizontal="right" vertical="center" wrapText="1"/>
    </xf>
    <xf numFmtId="10" fontId="19" fillId="0" borderId="0" xfId="12" applyNumberFormat="1" applyFont="1" applyFill="1" applyBorder="1" applyAlignment="1">
      <alignment horizontal="right" vertical="center" wrapText="1"/>
    </xf>
    <xf numFmtId="3" fontId="19" fillId="0" borderId="0" xfId="12" applyNumberFormat="1" applyFont="1" applyFill="1" applyBorder="1" applyAlignment="1">
      <alignment horizontal="right" vertical="center" wrapText="1"/>
    </xf>
    <xf numFmtId="0" fontId="8" fillId="2" borderId="20" xfId="0" applyFont="1" applyFill="1" applyBorder="1" applyAlignment="1">
      <alignment horizontal="left" vertical="center" wrapText="1"/>
    </xf>
    <xf numFmtId="0" fontId="30" fillId="2" borderId="21" xfId="0" applyFont="1" applyFill="1" applyBorder="1" applyAlignment="1">
      <alignment horizontal="right" vertical="center"/>
    </xf>
    <xf numFmtId="0" fontId="30" fillId="2" borderId="22" xfId="0" applyFont="1" applyFill="1" applyBorder="1" applyAlignment="1">
      <alignment horizontal="right" vertical="center" wrapText="1"/>
    </xf>
    <xf numFmtId="0" fontId="8" fillId="0" borderId="37" xfId="0" applyFont="1" applyBorder="1" applyAlignment="1">
      <alignment vertical="center"/>
    </xf>
    <xf numFmtId="0" fontId="8" fillId="0" borderId="9" xfId="0" applyFont="1" applyBorder="1" applyAlignment="1">
      <alignment vertical="center"/>
    </xf>
    <xf numFmtId="0" fontId="19" fillId="0" borderId="14" xfId="0" applyFont="1" applyBorder="1" applyAlignment="1">
      <alignment vertical="center"/>
    </xf>
    <xf numFmtId="10" fontId="19" fillId="0" borderId="27" xfId="0" applyNumberFormat="1" applyFont="1" applyFill="1" applyBorder="1" applyAlignment="1">
      <alignment vertical="center"/>
    </xf>
    <xf numFmtId="10" fontId="19" fillId="0" borderId="36" xfId="0" applyNumberFormat="1" applyFont="1" applyFill="1" applyBorder="1" applyAlignment="1">
      <alignment vertical="center"/>
    </xf>
    <xf numFmtId="0" fontId="8" fillId="0" borderId="37" xfId="15" applyFont="1" applyFill="1" applyBorder="1" applyAlignment="1">
      <alignment vertical="center" wrapText="1"/>
    </xf>
    <xf numFmtId="4" fontId="8" fillId="0" borderId="33" xfId="15" applyNumberFormat="1" applyFont="1" applyFill="1" applyBorder="1" applyAlignment="1">
      <alignment horizontal="right" vertical="center" wrapText="1"/>
    </xf>
    <xf numFmtId="10" fontId="8" fillId="0" borderId="33" xfId="15" applyNumberFormat="1" applyFont="1" applyFill="1" applyBorder="1" applyAlignment="1">
      <alignment horizontal="right" vertical="center" wrapText="1"/>
    </xf>
    <xf numFmtId="3" fontId="8" fillId="0" borderId="33" xfId="15" applyNumberFormat="1" applyFont="1" applyFill="1" applyBorder="1" applyAlignment="1">
      <alignment horizontal="right" vertical="center" wrapText="1"/>
    </xf>
    <xf numFmtId="10" fontId="8" fillId="0" borderId="38" xfId="15" applyNumberFormat="1" applyFont="1" applyFill="1" applyBorder="1" applyAlignment="1">
      <alignment horizontal="right" vertical="center" wrapText="1"/>
    </xf>
    <xf numFmtId="0" fontId="8" fillId="0" borderId="0" xfId="15" applyFont="1" applyFill="1" applyBorder="1" applyAlignment="1">
      <alignment vertical="center" wrapText="1"/>
    </xf>
    <xf numFmtId="4" fontId="8" fillId="0" borderId="0" xfId="15" applyNumberFormat="1" applyFont="1" applyFill="1" applyBorder="1" applyAlignment="1">
      <alignment horizontal="right" vertical="center" wrapText="1"/>
    </xf>
    <xf numFmtId="10" fontId="8" fillId="0" borderId="0" xfId="15" applyNumberFormat="1" applyFont="1" applyFill="1" applyBorder="1" applyAlignment="1">
      <alignment horizontal="right" vertical="center" wrapText="1"/>
    </xf>
    <xf numFmtId="3" fontId="8" fillId="0" borderId="0" xfId="15" applyNumberFormat="1" applyFont="1" applyFill="1" applyBorder="1" applyAlignment="1">
      <alignment horizontal="right" vertical="center" wrapText="1"/>
    </xf>
    <xf numFmtId="0" fontId="8" fillId="0" borderId="15" xfId="15" applyFont="1" applyFill="1" applyBorder="1" applyAlignment="1">
      <alignment vertical="center" wrapText="1"/>
    </xf>
    <xf numFmtId="4" fontId="8" fillId="0" borderId="16" xfId="15" applyNumberFormat="1" applyFont="1" applyFill="1" applyBorder="1" applyAlignment="1">
      <alignment horizontal="right" vertical="center" wrapText="1"/>
    </xf>
    <xf numFmtId="10" fontId="8" fillId="0" borderId="10" xfId="15" applyNumberFormat="1" applyFont="1" applyFill="1" applyBorder="1" applyAlignment="1">
      <alignment horizontal="right" vertical="center" wrapText="1"/>
    </xf>
    <xf numFmtId="3" fontId="8" fillId="0" borderId="16" xfId="15" applyNumberFormat="1" applyFont="1" applyFill="1" applyBorder="1" applyAlignment="1">
      <alignment horizontal="right" vertical="center" wrapText="1"/>
    </xf>
    <xf numFmtId="10" fontId="8" fillId="0" borderId="13" xfId="15" applyNumberFormat="1" applyFont="1" applyFill="1" applyBorder="1" applyAlignment="1">
      <alignment horizontal="right" vertical="center" wrapText="1"/>
    </xf>
    <xf numFmtId="0" fontId="19" fillId="0" borderId="23" xfId="0" applyFont="1" applyBorder="1" applyAlignment="1">
      <alignment vertical="center"/>
    </xf>
    <xf numFmtId="4" fontId="19" fillId="0" borderId="24" xfId="0" applyNumberFormat="1" applyFont="1" applyBorder="1" applyAlignment="1">
      <alignment vertical="center"/>
    </xf>
    <xf numFmtId="10" fontId="19" fillId="0" borderId="24" xfId="21" applyNumberFormat="1" applyFont="1" applyBorder="1" applyAlignment="1">
      <alignment vertical="center"/>
    </xf>
    <xf numFmtId="3" fontId="19" fillId="0" borderId="24" xfId="0" applyNumberFormat="1" applyFont="1" applyBorder="1" applyAlignment="1">
      <alignment vertical="center"/>
    </xf>
    <xf numFmtId="10" fontId="19" fillId="0" borderId="25" xfId="21" applyNumberFormat="1" applyFont="1" applyBorder="1" applyAlignment="1">
      <alignment vertical="center"/>
    </xf>
    <xf numFmtId="0" fontId="19" fillId="0" borderId="0" xfId="0" applyFont="1" applyFill="1" applyBorder="1" applyAlignment="1">
      <alignment vertical="center"/>
    </xf>
    <xf numFmtId="4" fontId="19" fillId="0" borderId="0" xfId="0" applyNumberFormat="1" applyFont="1" applyFill="1" applyBorder="1" applyAlignment="1">
      <alignment vertical="center"/>
    </xf>
    <xf numFmtId="10" fontId="19" fillId="0" borderId="0" xfId="21" applyNumberFormat="1" applyFont="1" applyFill="1" applyBorder="1" applyAlignment="1">
      <alignment vertical="center"/>
    </xf>
    <xf numFmtId="3" fontId="19" fillId="0" borderId="0" xfId="0" applyNumberFormat="1" applyFont="1" applyFill="1" applyBorder="1" applyAlignment="1">
      <alignment vertical="center"/>
    </xf>
    <xf numFmtId="0" fontId="8" fillId="0" borderId="0" xfId="0" applyFont="1" applyAlignment="1">
      <alignment vertical="center"/>
    </xf>
    <xf numFmtId="3" fontId="8" fillId="0" borderId="0" xfId="0" applyNumberFormat="1" applyFont="1" applyAlignment="1">
      <alignment vertical="center"/>
    </xf>
    <xf numFmtId="0" fontId="8" fillId="0" borderId="42" xfId="15" applyFont="1" applyFill="1" applyBorder="1" applyAlignment="1">
      <alignment vertical="center" wrapText="1"/>
    </xf>
    <xf numFmtId="0" fontId="8" fillId="0" borderId="19" xfId="15" applyFont="1" applyFill="1" applyBorder="1" applyAlignment="1">
      <alignment vertical="center" wrapText="1"/>
    </xf>
    <xf numFmtId="10" fontId="8" fillId="0" borderId="16" xfId="15" applyNumberFormat="1" applyFont="1" applyFill="1" applyBorder="1" applyAlignment="1">
      <alignment horizontal="right" vertical="center" wrapText="1"/>
    </xf>
    <xf numFmtId="10" fontId="8" fillId="0" borderId="17" xfId="15" applyNumberFormat="1" applyFont="1" applyFill="1" applyBorder="1" applyAlignment="1">
      <alignment horizontal="right" vertical="center" wrapText="1"/>
    </xf>
    <xf numFmtId="0" fontId="19" fillId="0" borderId="26" xfId="0" applyFont="1" applyBorder="1" applyAlignment="1">
      <alignment vertical="center"/>
    </xf>
    <xf numFmtId="0" fontId="19" fillId="0" borderId="0" xfId="0" applyFont="1" applyBorder="1" applyAlignment="1">
      <alignment vertical="center"/>
    </xf>
    <xf numFmtId="4" fontId="19" fillId="0" borderId="0" xfId="0" applyNumberFormat="1" applyFont="1" applyBorder="1" applyAlignment="1">
      <alignment vertical="center"/>
    </xf>
    <xf numFmtId="10" fontId="19" fillId="0" borderId="0" xfId="21" applyNumberFormat="1" applyFont="1" applyBorder="1" applyAlignment="1">
      <alignment vertical="center"/>
    </xf>
    <xf numFmtId="3" fontId="19" fillId="0" borderId="0" xfId="0" applyNumberFormat="1" applyFont="1" applyBorder="1" applyAlignment="1">
      <alignment vertical="center"/>
    </xf>
    <xf numFmtId="0" fontId="8" fillId="0" borderId="0" xfId="14" applyFont="1" applyFill="1" applyBorder="1" applyAlignment="1">
      <alignment horizontal="center" vertical="center"/>
    </xf>
    <xf numFmtId="0" fontId="8" fillId="0" borderId="0" xfId="14" applyFont="1" applyFill="1" applyBorder="1" applyAlignment="1">
      <alignment horizontal="right" vertical="center" wrapText="1"/>
    </xf>
    <xf numFmtId="0" fontId="8" fillId="0" borderId="0" xfId="0" applyFont="1" applyFill="1" applyBorder="1" applyAlignment="1">
      <alignment horizontal="left" vertical="center" wrapText="1"/>
    </xf>
    <xf numFmtId="0" fontId="30" fillId="0" borderId="0" xfId="0" applyFont="1" applyFill="1" applyBorder="1" applyAlignment="1">
      <alignment horizontal="right" vertical="center"/>
    </xf>
    <xf numFmtId="0" fontId="30"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10" fontId="19" fillId="0" borderId="0" xfId="0" applyNumberFormat="1" applyFont="1" applyFill="1" applyBorder="1" applyAlignment="1">
      <alignment vertical="center"/>
    </xf>
    <xf numFmtId="0" fontId="30" fillId="2" borderId="35" xfId="31" applyFont="1" applyFill="1" applyBorder="1" applyAlignment="1">
      <alignment horizontal="left" vertical="center" wrapText="1"/>
    </xf>
    <xf numFmtId="0" fontId="30" fillId="2" borderId="21" xfId="31" applyFont="1" applyFill="1" applyBorder="1" applyAlignment="1">
      <alignment horizontal="left" vertical="center" wrapText="1"/>
    </xf>
    <xf numFmtId="0" fontId="32" fillId="0" borderId="44" xfId="31" applyFont="1" applyFill="1" applyBorder="1" applyAlignment="1">
      <alignment vertical="center" wrapText="1"/>
    </xf>
    <xf numFmtId="4" fontId="8" fillId="0" borderId="45" xfId="8" applyNumberFormat="1" applyFont="1" applyFill="1" applyBorder="1" applyAlignment="1">
      <alignment horizontal="right" vertical="center" wrapText="1"/>
    </xf>
    <xf numFmtId="10" fontId="8" fillId="0" borderId="45" xfId="8" applyNumberFormat="1" applyFont="1" applyFill="1" applyBorder="1" applyAlignment="1">
      <alignment horizontal="right" vertical="center" wrapText="1"/>
    </xf>
    <xf numFmtId="3" fontId="8" fillId="0" borderId="45" xfId="8" applyNumberFormat="1" applyFont="1" applyFill="1" applyBorder="1" applyAlignment="1">
      <alignment horizontal="right" vertical="center" wrapText="1"/>
    </xf>
    <xf numFmtId="10" fontId="8" fillId="0" borderId="46" xfId="8" applyNumberFormat="1" applyFont="1" applyFill="1" applyBorder="1" applyAlignment="1">
      <alignment horizontal="right" vertical="center" wrapText="1"/>
    </xf>
    <xf numFmtId="0" fontId="8" fillId="0" borderId="0" xfId="8" applyFont="1" applyFill="1" applyBorder="1" applyAlignment="1">
      <alignment vertical="center" wrapText="1"/>
    </xf>
    <xf numFmtId="4" fontId="8" fillId="0" borderId="0" xfId="8" applyNumberFormat="1" applyFont="1" applyFill="1" applyBorder="1" applyAlignment="1">
      <alignment horizontal="right" vertical="center" wrapText="1"/>
    </xf>
    <xf numFmtId="10" fontId="8" fillId="0" borderId="0" xfId="8" applyNumberFormat="1" applyFont="1" applyFill="1" applyBorder="1" applyAlignment="1">
      <alignment horizontal="right" vertical="center" wrapText="1"/>
    </xf>
    <xf numFmtId="3" fontId="8" fillId="0" borderId="0" xfId="8" applyNumberFormat="1" applyFont="1" applyFill="1" applyBorder="1" applyAlignment="1">
      <alignment horizontal="right" vertical="center" wrapText="1"/>
    </xf>
    <xf numFmtId="0" fontId="32" fillId="0" borderId="48" xfId="31" applyFont="1" applyFill="1" applyBorder="1" applyAlignment="1">
      <alignment vertical="center" wrapText="1"/>
    </xf>
    <xf numFmtId="4" fontId="8" fillId="0" borderId="12" xfId="8" applyNumberFormat="1" applyFont="1" applyFill="1" applyBorder="1" applyAlignment="1">
      <alignment horizontal="right" vertical="center" wrapText="1"/>
    </xf>
    <xf numFmtId="10" fontId="8" fillId="0" borderId="12" xfId="8" applyNumberFormat="1" applyFont="1" applyFill="1" applyBorder="1" applyAlignment="1">
      <alignment horizontal="right" vertical="center" wrapText="1"/>
    </xf>
    <xf numFmtId="3" fontId="8" fillId="0" borderId="12" xfId="8" applyNumberFormat="1" applyFont="1" applyFill="1" applyBorder="1" applyAlignment="1">
      <alignment horizontal="right" vertical="center" wrapText="1"/>
    </xf>
    <xf numFmtId="10" fontId="8" fillId="0" borderId="13" xfId="8" applyNumberFormat="1" applyFont="1" applyFill="1" applyBorder="1" applyAlignment="1">
      <alignment horizontal="right" vertical="center" wrapText="1"/>
    </xf>
    <xf numFmtId="0" fontId="4" fillId="0" borderId="29" xfId="0" applyFont="1" applyBorder="1" applyAlignment="1">
      <alignment vertical="center"/>
    </xf>
    <xf numFmtId="4" fontId="8" fillId="0" borderId="27" xfId="8" applyNumberFormat="1" applyFont="1" applyFill="1" applyBorder="1" applyAlignment="1">
      <alignment horizontal="right" vertical="center" wrapText="1"/>
    </xf>
    <xf numFmtId="10" fontId="8" fillId="0" borderId="27" xfId="8" applyNumberFormat="1" applyFont="1" applyFill="1" applyBorder="1" applyAlignment="1">
      <alignment horizontal="right" vertical="center" wrapText="1"/>
    </xf>
    <xf numFmtId="3" fontId="8" fillId="0" borderId="27" xfId="8" applyNumberFormat="1" applyFont="1" applyFill="1" applyBorder="1" applyAlignment="1">
      <alignment horizontal="right" vertical="center" wrapText="1"/>
    </xf>
    <xf numFmtId="10" fontId="8" fillId="0" borderId="36" xfId="8" applyNumberFormat="1" applyFont="1" applyFill="1" applyBorder="1" applyAlignment="1">
      <alignment horizontal="right" vertical="center" wrapText="1"/>
    </xf>
    <xf numFmtId="0" fontId="8" fillId="0" borderId="0" xfId="8" quotePrefix="1" applyFont="1" applyFill="1" applyBorder="1" applyAlignment="1">
      <alignment vertical="center" wrapText="1"/>
    </xf>
    <xf numFmtId="0" fontId="8" fillId="0" borderId="64" xfId="8" quotePrefix="1" applyFont="1" applyFill="1" applyBorder="1" applyAlignment="1">
      <alignment horizontal="left" vertical="center" wrapText="1"/>
    </xf>
    <xf numFmtId="4" fontId="8" fillId="0" borderId="50" xfId="8" applyNumberFormat="1" applyFont="1" applyFill="1" applyBorder="1" applyAlignment="1">
      <alignment horizontal="right" vertical="center" wrapText="1"/>
    </xf>
    <xf numFmtId="10" fontId="8" fillId="0" borderId="50" xfId="8" applyNumberFormat="1" applyFont="1" applyFill="1" applyBorder="1" applyAlignment="1">
      <alignment horizontal="right" vertical="center" wrapText="1"/>
    </xf>
    <xf numFmtId="3" fontId="8" fillId="0" borderId="50" xfId="8" applyNumberFormat="1" applyFont="1" applyFill="1" applyBorder="1" applyAlignment="1">
      <alignment horizontal="right" vertical="center" wrapText="1"/>
    </xf>
    <xf numFmtId="10" fontId="8" fillId="0" borderId="51" xfId="8" applyNumberFormat="1" applyFont="1" applyFill="1" applyBorder="1" applyAlignment="1">
      <alignment horizontal="right" vertical="center" wrapText="1"/>
    </xf>
    <xf numFmtId="0" fontId="8" fillId="0" borderId="0" xfId="8" quotePrefix="1" applyFont="1" applyFill="1" applyBorder="1" applyAlignment="1">
      <alignment horizontal="left" vertical="center" wrapText="1"/>
    </xf>
    <xf numFmtId="0" fontId="8" fillId="0" borderId="37" xfId="8" applyFont="1" applyFill="1" applyBorder="1" applyAlignment="1">
      <alignment vertical="center" wrapText="1"/>
    </xf>
    <xf numFmtId="4" fontId="8" fillId="0" borderId="10" xfId="8" applyNumberFormat="1" applyFont="1" applyFill="1" applyBorder="1" applyAlignment="1">
      <alignment horizontal="right" vertical="center" wrapText="1"/>
    </xf>
    <xf numFmtId="10" fontId="8" fillId="0" borderId="10" xfId="8" applyNumberFormat="1" applyFont="1" applyFill="1" applyBorder="1" applyAlignment="1">
      <alignment horizontal="right" vertical="center" wrapText="1"/>
    </xf>
    <xf numFmtId="3" fontId="8" fillId="0" borderId="1" xfId="8" applyNumberFormat="1" applyFont="1" applyFill="1" applyBorder="1" applyAlignment="1">
      <alignment horizontal="right" vertical="center" wrapText="1"/>
    </xf>
    <xf numFmtId="4" fontId="8" fillId="0" borderId="0" xfId="0" applyNumberFormat="1" applyFont="1" applyBorder="1" applyAlignment="1">
      <alignment vertical="center"/>
    </xf>
    <xf numFmtId="3" fontId="8" fillId="0" borderId="0" xfId="0" applyNumberFormat="1" applyFont="1" applyBorder="1" applyAlignment="1">
      <alignment vertical="center"/>
    </xf>
    <xf numFmtId="0" fontId="8" fillId="0" borderId="9" xfId="8" applyFont="1" applyFill="1" applyBorder="1" applyAlignment="1">
      <alignment vertical="center" wrapText="1"/>
    </xf>
    <xf numFmtId="3" fontId="8" fillId="0" borderId="6" xfId="8" applyNumberFormat="1" applyFont="1" applyFill="1" applyBorder="1" applyAlignment="1">
      <alignment horizontal="right" vertical="center" wrapText="1"/>
    </xf>
    <xf numFmtId="10" fontId="8" fillId="0" borderId="52" xfId="8" applyNumberFormat="1" applyFont="1" applyFill="1" applyBorder="1" applyAlignment="1">
      <alignment horizontal="right" vertical="center" wrapText="1"/>
    </xf>
    <xf numFmtId="0" fontId="8" fillId="0" borderId="9" xfId="8" quotePrefix="1" applyFont="1" applyFill="1" applyBorder="1" applyAlignment="1">
      <alignment vertical="center" wrapText="1"/>
    </xf>
    <xf numFmtId="3" fontId="8" fillId="0" borderId="16" xfId="8" applyNumberFormat="1" applyFont="1" applyFill="1" applyBorder="1" applyAlignment="1">
      <alignment horizontal="right" vertical="center" wrapText="1"/>
    </xf>
    <xf numFmtId="10" fontId="8" fillId="0" borderId="17" xfId="8" applyNumberFormat="1" applyFont="1" applyFill="1" applyBorder="1" applyAlignment="1">
      <alignment horizontal="right" vertical="center" wrapText="1"/>
    </xf>
    <xf numFmtId="3" fontId="8" fillId="0" borderId="53" xfId="8" applyNumberFormat="1" applyFont="1" applyFill="1" applyBorder="1" applyAlignment="1">
      <alignment horizontal="right" vertical="center" wrapText="1"/>
    </xf>
    <xf numFmtId="10" fontId="8" fillId="0" borderId="54" xfId="8" applyNumberFormat="1" applyFont="1" applyFill="1" applyBorder="1" applyAlignment="1">
      <alignment horizontal="right" vertical="center" wrapText="1"/>
    </xf>
    <xf numFmtId="0" fontId="30" fillId="0" borderId="0" xfId="31" applyFont="1" applyFill="1" applyBorder="1" applyAlignment="1">
      <alignment horizontal="center" vertical="center" wrapText="1"/>
    </xf>
    <xf numFmtId="4" fontId="8" fillId="0" borderId="0" xfId="8" applyNumberFormat="1" applyFont="1" applyFill="1" applyBorder="1" applyAlignment="1">
      <alignment vertical="center" wrapText="1"/>
    </xf>
    <xf numFmtId="0" fontId="8" fillId="0" borderId="55" xfId="8" applyFont="1" applyFill="1" applyBorder="1" applyAlignment="1">
      <alignment vertical="center" wrapText="1"/>
    </xf>
    <xf numFmtId="4" fontId="8" fillId="0" borderId="0" xfId="8" applyNumberFormat="1" applyFont="1" applyFill="1" applyBorder="1" applyAlignment="1">
      <alignment horizontal="center" vertical="center" wrapText="1"/>
    </xf>
    <xf numFmtId="4" fontId="19" fillId="0" borderId="27" xfId="0" applyNumberFormat="1" applyFont="1" applyBorder="1" applyAlignment="1">
      <alignment vertical="center"/>
    </xf>
    <xf numFmtId="10" fontId="19" fillId="0" borderId="27" xfId="21" applyNumberFormat="1" applyFont="1" applyBorder="1" applyAlignment="1">
      <alignment vertical="center"/>
    </xf>
    <xf numFmtId="3" fontId="19" fillId="0" borderId="27" xfId="0" applyNumberFormat="1" applyFont="1" applyBorder="1" applyAlignment="1">
      <alignment vertical="center"/>
    </xf>
    <xf numFmtId="10" fontId="19" fillId="0" borderId="36" xfId="21" applyNumberFormat="1" applyFont="1" applyBorder="1" applyAlignment="1">
      <alignment vertical="center"/>
    </xf>
    <xf numFmtId="166" fontId="8" fillId="0" borderId="0" xfId="8" applyNumberFormat="1" applyFont="1" applyFill="1" applyBorder="1" applyAlignment="1">
      <alignment horizontal="right" vertical="center" wrapText="1"/>
    </xf>
    <xf numFmtId="0" fontId="8" fillId="0" borderId="37" xfId="8" applyFont="1" applyFill="1" applyBorder="1" applyAlignment="1">
      <alignment horizontal="center" vertical="center" wrapText="1"/>
    </xf>
    <xf numFmtId="4" fontId="8" fillId="0" borderId="33" xfId="8" applyNumberFormat="1" applyFont="1" applyFill="1" applyBorder="1" applyAlignment="1">
      <alignment horizontal="right" vertical="center" wrapText="1"/>
    </xf>
    <xf numFmtId="10" fontId="8" fillId="0" borderId="33" xfId="8" applyNumberFormat="1" applyFont="1" applyFill="1" applyBorder="1" applyAlignment="1">
      <alignment horizontal="right" vertical="center" wrapText="1"/>
    </xf>
    <xf numFmtId="3" fontId="8" fillId="0" borderId="33" xfId="8" applyNumberFormat="1" applyFont="1" applyFill="1" applyBorder="1" applyAlignment="1">
      <alignment horizontal="right" vertical="center" wrapText="1"/>
    </xf>
    <xf numFmtId="10" fontId="8" fillId="0" borderId="38" xfId="8" applyNumberFormat="1" applyFont="1" applyFill="1" applyBorder="1" applyAlignment="1">
      <alignment horizontal="right" vertical="center" wrapText="1"/>
    </xf>
    <xf numFmtId="0" fontId="8" fillId="0" borderId="9" xfId="8" applyFont="1" applyFill="1" applyBorder="1" applyAlignment="1">
      <alignment horizontal="center" vertical="center" wrapText="1"/>
    </xf>
    <xf numFmtId="3" fontId="8" fillId="0" borderId="10" xfId="8" applyNumberFormat="1" applyFont="1" applyFill="1" applyBorder="1" applyAlignment="1">
      <alignment horizontal="right" vertical="center" wrapText="1"/>
    </xf>
    <xf numFmtId="10" fontId="8" fillId="0" borderId="11" xfId="8" applyNumberFormat="1" applyFont="1" applyFill="1" applyBorder="1" applyAlignment="1">
      <alignment horizontal="right" vertical="center" wrapText="1"/>
    </xf>
    <xf numFmtId="167" fontId="19" fillId="0" borderId="0" xfId="0" applyNumberFormat="1" applyFont="1" applyFill="1" applyBorder="1" applyAlignment="1">
      <alignment vertical="center"/>
    </xf>
    <xf numFmtId="10" fontId="19" fillId="0" borderId="24" xfId="0" applyNumberFormat="1" applyFont="1" applyBorder="1" applyAlignment="1">
      <alignment vertical="center"/>
    </xf>
    <xf numFmtId="10" fontId="19" fillId="0" borderId="25" xfId="0" applyNumberFormat="1" applyFont="1" applyBorder="1" applyAlignment="1">
      <alignment vertical="center"/>
    </xf>
    <xf numFmtId="166" fontId="8" fillId="0" borderId="7" xfId="8" applyNumberFormat="1" applyFont="1" applyFill="1" applyBorder="1" applyAlignment="1">
      <alignment horizontal="right" vertical="center" wrapText="1"/>
    </xf>
    <xf numFmtId="0" fontId="8" fillId="0" borderId="15" xfId="8" applyFont="1" applyFill="1" applyBorder="1" applyAlignment="1">
      <alignment vertical="center" wrapText="1"/>
    </xf>
    <xf numFmtId="4" fontId="8" fillId="0" borderId="16" xfId="8" applyNumberFormat="1" applyFont="1" applyFill="1" applyBorder="1" applyAlignment="1">
      <alignment horizontal="right" vertical="center" wrapText="1"/>
    </xf>
    <xf numFmtId="0" fontId="8" fillId="0" borderId="0" xfId="0" applyFont="1" applyBorder="1" applyAlignment="1">
      <alignment vertical="center"/>
    </xf>
    <xf numFmtId="10" fontId="8" fillId="0" borderId="0" xfId="0" applyNumberFormat="1" applyFont="1" applyBorder="1" applyAlignment="1">
      <alignment vertical="center"/>
    </xf>
    <xf numFmtId="10" fontId="8" fillId="0" borderId="0" xfId="0" applyNumberFormat="1" applyFont="1" applyFill="1" applyBorder="1" applyAlignment="1">
      <alignment vertical="center"/>
    </xf>
    <xf numFmtId="0" fontId="8" fillId="0" borderId="0" xfId="9" applyFont="1" applyFill="1" applyBorder="1" applyAlignment="1">
      <alignment vertical="center" wrapText="1"/>
    </xf>
    <xf numFmtId="4" fontId="8" fillId="0" borderId="0" xfId="9" applyNumberFormat="1" applyFont="1" applyFill="1" applyBorder="1" applyAlignment="1">
      <alignment horizontal="right" vertical="center" wrapText="1"/>
    </xf>
    <xf numFmtId="10" fontId="8" fillId="0" borderId="0" xfId="9" applyNumberFormat="1" applyFont="1" applyFill="1" applyBorder="1" applyAlignment="1">
      <alignment horizontal="right" vertical="center" wrapText="1"/>
    </xf>
    <xf numFmtId="0" fontId="8" fillId="0" borderId="0" xfId="9" applyNumberFormat="1" applyFont="1" applyFill="1" applyBorder="1" applyAlignment="1">
      <alignment horizontal="right" vertical="center" wrapText="1"/>
    </xf>
    <xf numFmtId="0" fontId="8" fillId="0" borderId="0" xfId="25" applyFont="1" applyFill="1" applyBorder="1" applyAlignment="1">
      <alignment horizontal="center" vertical="center"/>
    </xf>
    <xf numFmtId="0" fontId="8" fillId="0" borderId="0" xfId="25" applyFont="1" applyFill="1" applyBorder="1" applyAlignment="1">
      <alignment horizontal="right" vertical="center" wrapText="1"/>
    </xf>
    <xf numFmtId="0" fontId="30" fillId="2" borderId="43" xfId="31" applyFont="1" applyFill="1" applyBorder="1" applyAlignment="1">
      <alignment horizontal="left" vertical="center" wrapText="1"/>
    </xf>
    <xf numFmtId="0" fontId="30" fillId="2" borderId="56" xfId="31" applyFont="1" applyFill="1" applyBorder="1" applyAlignment="1">
      <alignment horizontal="left" vertical="center" wrapText="1"/>
    </xf>
    <xf numFmtId="0" fontId="30" fillId="2" borderId="45" xfId="31" applyFont="1" applyFill="1" applyBorder="1" applyAlignment="1">
      <alignment horizontal="right" vertical="center" wrapText="1"/>
    </xf>
    <xf numFmtId="0" fontId="30" fillId="2" borderId="45" xfId="26" applyFont="1" applyFill="1" applyBorder="1" applyAlignment="1">
      <alignment horizontal="right" vertical="center" wrapText="1"/>
    </xf>
    <xf numFmtId="0" fontId="30" fillId="2" borderId="45" xfId="29" applyFont="1" applyFill="1" applyBorder="1" applyAlignment="1">
      <alignment horizontal="right" vertical="center" wrapText="1"/>
    </xf>
    <xf numFmtId="0" fontId="30" fillId="2" borderId="46" xfId="29" applyFont="1" applyFill="1" applyBorder="1" applyAlignment="1">
      <alignment horizontal="right" vertical="center" wrapText="1"/>
    </xf>
    <xf numFmtId="0" fontId="8" fillId="0" borderId="50" xfId="9" applyFont="1" applyFill="1" applyBorder="1" applyAlignment="1">
      <alignment vertical="center" wrapText="1"/>
    </xf>
    <xf numFmtId="4" fontId="8" fillId="0" borderId="50" xfId="9" applyNumberFormat="1" applyFont="1" applyFill="1" applyBorder="1" applyAlignment="1">
      <alignment horizontal="right" vertical="center" wrapText="1"/>
    </xf>
    <xf numFmtId="10" fontId="8" fillId="0" borderId="50" xfId="9" applyNumberFormat="1" applyFont="1" applyFill="1" applyBorder="1" applyAlignment="1">
      <alignment horizontal="right" vertical="center" wrapText="1"/>
    </xf>
    <xf numFmtId="3" fontId="8" fillId="0" borderId="50" xfId="9" applyNumberFormat="1" applyFont="1" applyFill="1" applyBorder="1" applyAlignment="1">
      <alignment horizontal="right" vertical="center" wrapText="1"/>
    </xf>
    <xf numFmtId="10" fontId="8" fillId="0" borderId="57" xfId="9" applyNumberFormat="1" applyFont="1" applyFill="1" applyBorder="1" applyAlignment="1">
      <alignment horizontal="right" vertical="center" wrapText="1"/>
    </xf>
    <xf numFmtId="167" fontId="8" fillId="0" borderId="0" xfId="9" applyNumberFormat="1" applyFont="1" applyFill="1" applyBorder="1" applyAlignment="1">
      <alignment horizontal="right" vertical="center" wrapText="1"/>
    </xf>
    <xf numFmtId="3" fontId="8" fillId="0" borderId="0" xfId="9" applyNumberFormat="1" applyFont="1" applyFill="1" applyBorder="1" applyAlignment="1">
      <alignment horizontal="right" vertical="center" wrapText="1"/>
    </xf>
    <xf numFmtId="0" fontId="8" fillId="0" borderId="10" xfId="9" applyFont="1" applyFill="1" applyBorder="1" applyAlignment="1">
      <alignment vertical="center" wrapText="1"/>
    </xf>
    <xf numFmtId="4" fontId="8" fillId="0" borderId="10" xfId="9" applyNumberFormat="1" applyFont="1" applyFill="1" applyBorder="1" applyAlignment="1">
      <alignment horizontal="right" vertical="center" wrapText="1"/>
    </xf>
    <xf numFmtId="10" fontId="8" fillId="0" borderId="33" xfId="9" applyNumberFormat="1" applyFont="1" applyFill="1" applyBorder="1" applyAlignment="1">
      <alignment horizontal="right" vertical="center" wrapText="1"/>
    </xf>
    <xf numFmtId="3" fontId="8" fillId="0" borderId="33" xfId="9" applyNumberFormat="1" applyFont="1" applyFill="1" applyBorder="1" applyAlignment="1">
      <alignment horizontal="right" vertical="center" wrapText="1"/>
    </xf>
    <xf numFmtId="10" fontId="8" fillId="0" borderId="52" xfId="9" applyNumberFormat="1" applyFont="1" applyFill="1" applyBorder="1" applyAlignment="1">
      <alignment horizontal="right" vertical="center" wrapText="1"/>
    </xf>
    <xf numFmtId="0" fontId="8" fillId="0" borderId="66" xfId="9" applyFont="1" applyFill="1" applyBorder="1" applyAlignment="1">
      <alignment vertical="center" wrapText="1"/>
    </xf>
    <xf numFmtId="4" fontId="4" fillId="0" borderId="66" xfId="0" applyNumberFormat="1" applyFont="1" applyFill="1" applyBorder="1" applyAlignment="1">
      <alignment vertical="center"/>
    </xf>
    <xf numFmtId="10" fontId="4" fillId="0" borderId="27" xfId="0" applyNumberFormat="1" applyFont="1" applyFill="1" applyBorder="1" applyAlignment="1">
      <alignment vertical="center"/>
    </xf>
    <xf numFmtId="3" fontId="4" fillId="0" borderId="27" xfId="0" applyNumberFormat="1" applyFont="1" applyFill="1" applyBorder="1" applyAlignment="1">
      <alignment vertical="center"/>
    </xf>
    <xf numFmtId="10" fontId="4" fillId="0" borderId="58" xfId="0" applyNumberFormat="1" applyFont="1" applyFill="1" applyBorder="1" applyAlignment="1">
      <alignment vertical="center"/>
    </xf>
    <xf numFmtId="167" fontId="9" fillId="0" borderId="0" xfId="0" applyNumberFormat="1" applyFont="1" applyFill="1" applyBorder="1" applyAlignment="1">
      <alignment vertical="center"/>
    </xf>
    <xf numFmtId="10" fontId="8" fillId="0" borderId="10" xfId="9" applyNumberFormat="1" applyFont="1" applyFill="1" applyBorder="1" applyAlignment="1">
      <alignment horizontal="right" vertical="center" wrapText="1"/>
    </xf>
    <xf numFmtId="3" fontId="8" fillId="0" borderId="10" xfId="9" applyNumberFormat="1" applyFont="1" applyFill="1" applyBorder="1" applyAlignment="1">
      <alignment horizontal="right" vertical="center" wrapText="1"/>
    </xf>
    <xf numFmtId="10" fontId="8" fillId="0" borderId="59" xfId="9" applyNumberFormat="1" applyFont="1" applyFill="1" applyBorder="1" applyAlignment="1">
      <alignment horizontal="right" vertical="center" wrapText="1"/>
    </xf>
    <xf numFmtId="0" fontId="8" fillId="0" borderId="65" xfId="9" applyFont="1" applyFill="1" applyBorder="1" applyAlignment="1">
      <alignment vertical="center" wrapText="1"/>
    </xf>
    <xf numFmtId="4" fontId="8" fillId="0" borderId="65" xfId="9" applyNumberFormat="1" applyFont="1" applyFill="1" applyBorder="1" applyAlignment="1">
      <alignment horizontal="right" vertical="center" wrapText="1"/>
    </xf>
    <xf numFmtId="10" fontId="8" fillId="0" borderId="65" xfId="9" applyNumberFormat="1" applyFont="1" applyFill="1" applyBorder="1" applyAlignment="1">
      <alignment horizontal="right" vertical="center" wrapText="1"/>
    </xf>
    <xf numFmtId="3" fontId="8" fillId="0" borderId="65" xfId="9" applyNumberFormat="1" applyFont="1" applyFill="1" applyBorder="1" applyAlignment="1">
      <alignment horizontal="right" vertical="center" wrapText="1"/>
    </xf>
    <xf numFmtId="10" fontId="8" fillId="0" borderId="54" xfId="9" applyNumberFormat="1" applyFont="1" applyFill="1" applyBorder="1" applyAlignment="1">
      <alignment horizontal="right" vertical="center" wrapText="1"/>
    </xf>
    <xf numFmtId="0" fontId="9" fillId="0" borderId="14" xfId="0" applyFont="1" applyBorder="1" applyAlignment="1">
      <alignment vertical="center"/>
    </xf>
    <xf numFmtId="0" fontId="9" fillId="0" borderId="61" xfId="0" applyFont="1" applyBorder="1" applyAlignment="1">
      <alignment vertical="center"/>
    </xf>
    <xf numFmtId="4" fontId="9" fillId="0" borderId="27" xfId="0" applyNumberFormat="1" applyFont="1" applyBorder="1" applyAlignment="1">
      <alignment vertical="center"/>
    </xf>
    <xf numFmtId="10" fontId="9" fillId="0" borderId="27" xfId="0" applyNumberFormat="1" applyFont="1" applyBorder="1" applyAlignment="1">
      <alignment vertical="center"/>
    </xf>
    <xf numFmtId="3" fontId="9" fillId="0" borderId="27" xfId="0" applyNumberFormat="1" applyFont="1" applyBorder="1" applyAlignment="1">
      <alignment vertical="center"/>
    </xf>
    <xf numFmtId="10" fontId="9" fillId="0" borderId="36" xfId="0" applyNumberFormat="1" applyFont="1" applyBorder="1" applyAlignment="1">
      <alignment vertical="center"/>
    </xf>
    <xf numFmtId="0" fontId="8" fillId="0" borderId="0" xfId="10" applyFont="1" applyFill="1" applyBorder="1" applyAlignment="1">
      <alignment horizontal="left" vertical="center" wrapText="1"/>
    </xf>
    <xf numFmtId="4" fontId="8" fillId="0" borderId="0" xfId="26" applyNumberFormat="1" applyFont="1" applyFill="1" applyBorder="1" applyAlignment="1">
      <alignment horizontal="right" vertical="center" wrapText="1"/>
    </xf>
    <xf numFmtId="10" fontId="8" fillId="0" borderId="0" xfId="28" applyNumberFormat="1" applyFont="1" applyFill="1" applyBorder="1" applyAlignment="1">
      <alignment horizontal="right" vertical="center" wrapText="1"/>
    </xf>
    <xf numFmtId="3" fontId="8" fillId="0" borderId="0" xfId="26" applyNumberFormat="1" applyFont="1" applyFill="1" applyBorder="1" applyAlignment="1">
      <alignment horizontal="right" vertical="center" wrapText="1"/>
    </xf>
    <xf numFmtId="0" fontId="9" fillId="0" borderId="20" xfId="0" applyFont="1" applyBorder="1" applyAlignment="1">
      <alignment vertical="center"/>
    </xf>
    <xf numFmtId="0" fontId="9" fillId="0" borderId="21" xfId="0" applyFont="1" applyBorder="1" applyAlignment="1">
      <alignment vertical="center"/>
    </xf>
    <xf numFmtId="4" fontId="9" fillId="0" borderId="21" xfId="0" applyNumberFormat="1" applyFont="1" applyBorder="1" applyAlignment="1">
      <alignment vertical="center"/>
    </xf>
    <xf numFmtId="10" fontId="9" fillId="0" borderId="21" xfId="0" applyNumberFormat="1" applyFont="1" applyBorder="1" applyAlignment="1">
      <alignment vertical="center"/>
    </xf>
    <xf numFmtId="3" fontId="9" fillId="0" borderId="21" xfId="0" applyNumberFormat="1" applyFont="1" applyBorder="1" applyAlignment="1">
      <alignment vertical="center"/>
    </xf>
    <xf numFmtId="10" fontId="9" fillId="0" borderId="22" xfId="0" applyNumberFormat="1" applyFont="1" applyBorder="1" applyAlignment="1">
      <alignment vertical="center"/>
    </xf>
    <xf numFmtId="0" fontId="8" fillId="0" borderId="37" xfId="9" applyFont="1" applyFill="1" applyBorder="1" applyAlignment="1">
      <alignment vertical="center" wrapText="1"/>
    </xf>
    <xf numFmtId="4" fontId="8" fillId="0" borderId="33" xfId="9" applyNumberFormat="1" applyFont="1" applyFill="1" applyBorder="1" applyAlignment="1">
      <alignment horizontal="right" vertical="center" wrapText="1"/>
    </xf>
    <xf numFmtId="10" fontId="8" fillId="0" borderId="38" xfId="9" applyNumberFormat="1" applyFont="1" applyFill="1" applyBorder="1" applyAlignment="1">
      <alignment horizontal="right" vertical="center" wrapText="1"/>
    </xf>
    <xf numFmtId="0" fontId="8" fillId="0" borderId="9" xfId="9" applyFont="1" applyFill="1" applyBorder="1" applyAlignment="1">
      <alignment vertical="center" wrapText="1"/>
    </xf>
    <xf numFmtId="10" fontId="8" fillId="0" borderId="11" xfId="9" applyNumberFormat="1" applyFont="1" applyFill="1" applyBorder="1" applyAlignment="1">
      <alignment horizontal="right" vertical="center" wrapText="1"/>
    </xf>
    <xf numFmtId="0" fontId="8" fillId="0" borderId="18" xfId="9" applyFont="1" applyFill="1" applyBorder="1" applyAlignment="1">
      <alignment vertical="center" wrapText="1"/>
    </xf>
    <xf numFmtId="4" fontId="8" fillId="0" borderId="12" xfId="9" applyNumberFormat="1" applyFont="1" applyFill="1" applyBorder="1" applyAlignment="1">
      <alignment horizontal="right" vertical="center" wrapText="1"/>
    </xf>
    <xf numFmtId="10" fontId="8" fillId="0" borderId="12" xfId="9" applyNumberFormat="1" applyFont="1" applyFill="1" applyBorder="1" applyAlignment="1">
      <alignment horizontal="right" vertical="center" wrapText="1"/>
    </xf>
    <xf numFmtId="0" fontId="8" fillId="0" borderId="12" xfId="9" applyNumberFormat="1" applyFont="1" applyFill="1" applyBorder="1" applyAlignment="1">
      <alignment horizontal="right" vertical="center" wrapText="1"/>
    </xf>
    <xf numFmtId="10" fontId="8" fillId="0" borderId="13" xfId="9" applyNumberFormat="1" applyFont="1" applyFill="1" applyBorder="1" applyAlignment="1">
      <alignment horizontal="right" vertical="center" wrapText="1"/>
    </xf>
    <xf numFmtId="0" fontId="8" fillId="0" borderId="7" xfId="10" applyFont="1" applyFill="1" applyBorder="1" applyAlignment="1">
      <alignment horizontal="left" vertical="center" wrapText="1"/>
    </xf>
    <xf numFmtId="0" fontId="30" fillId="2" borderId="20" xfId="28" applyFont="1" applyFill="1" applyBorder="1" applyAlignment="1">
      <alignment horizontal="left" vertical="center" wrapText="1"/>
    </xf>
    <xf numFmtId="0" fontId="30" fillId="2" borderId="21" xfId="28" applyFont="1" applyFill="1" applyBorder="1" applyAlignment="1">
      <alignment horizontal="right" vertical="center" wrapText="1"/>
    </xf>
    <xf numFmtId="0" fontId="30" fillId="0" borderId="0" xfId="28" applyFont="1" applyFill="1" applyBorder="1" applyAlignment="1">
      <alignment horizontal="left" vertical="center" wrapText="1"/>
    </xf>
    <xf numFmtId="0" fontId="30" fillId="0" borderId="0" xfId="28" applyFont="1" applyFill="1" applyBorder="1" applyAlignment="1">
      <alignment horizontal="right" vertical="center" wrapText="1"/>
    </xf>
    <xf numFmtId="0" fontId="4" fillId="0" borderId="9" xfId="0" applyFont="1" applyBorder="1" applyAlignment="1">
      <alignment vertical="center"/>
    </xf>
    <xf numFmtId="10" fontId="8" fillId="0" borderId="10" xfId="7" applyNumberFormat="1" applyFont="1" applyFill="1" applyBorder="1" applyAlignment="1">
      <alignment horizontal="right" vertical="center" wrapText="1"/>
    </xf>
    <xf numFmtId="3" fontId="8" fillId="0" borderId="10" xfId="22" applyNumberFormat="1" applyFont="1" applyFill="1" applyBorder="1" applyAlignment="1">
      <alignment horizontal="right" vertical="center" wrapText="1"/>
    </xf>
    <xf numFmtId="10" fontId="4" fillId="0" borderId="11" xfId="0" applyNumberFormat="1" applyFont="1" applyBorder="1" applyAlignment="1">
      <alignment vertical="center"/>
    </xf>
    <xf numFmtId="10" fontId="8" fillId="0" borderId="0" xfId="7" applyNumberFormat="1" applyFont="1" applyFill="1" applyBorder="1" applyAlignment="1">
      <alignment horizontal="right" vertical="center" wrapText="1"/>
    </xf>
    <xf numFmtId="3" fontId="8" fillId="0" borderId="0" xfId="21" applyNumberFormat="1" applyFont="1" applyFill="1" applyBorder="1" applyAlignment="1">
      <alignment horizontal="right" vertical="center" wrapText="1"/>
    </xf>
    <xf numFmtId="0" fontId="4" fillId="0" borderId="47" xfId="0" applyFont="1" applyBorder="1" applyAlignment="1">
      <alignment vertical="center"/>
    </xf>
    <xf numFmtId="4" fontId="8" fillId="0" borderId="34" xfId="7" applyNumberFormat="1" applyFont="1" applyFill="1" applyBorder="1" applyAlignment="1">
      <alignment horizontal="right" vertical="center" wrapText="1"/>
    </xf>
    <xf numFmtId="10" fontId="8" fillId="0" borderId="34" xfId="7" applyNumberFormat="1" applyFont="1" applyFill="1" applyBorder="1" applyAlignment="1">
      <alignment horizontal="right" vertical="center" wrapText="1"/>
    </xf>
    <xf numFmtId="3" fontId="8" fillId="0" borderId="34" xfId="22" applyNumberFormat="1" applyFont="1" applyFill="1" applyBorder="1" applyAlignment="1">
      <alignment horizontal="right" vertical="center" wrapText="1"/>
    </xf>
    <xf numFmtId="10" fontId="4" fillId="0" borderId="73" xfId="0" applyNumberFormat="1" applyFont="1" applyBorder="1" applyAlignment="1">
      <alignment vertical="center"/>
    </xf>
    <xf numFmtId="10" fontId="19" fillId="0" borderId="31" xfId="0" applyNumberFormat="1" applyFont="1" applyBorder="1" applyAlignment="1">
      <alignment vertical="center"/>
    </xf>
    <xf numFmtId="0" fontId="30" fillId="0" borderId="0" xfId="26" applyFont="1" applyFill="1" applyBorder="1" applyAlignment="1">
      <alignment horizontal="left" vertical="center" wrapText="1"/>
    </xf>
    <xf numFmtId="168" fontId="8" fillId="0" borderId="10" xfId="21" applyNumberFormat="1" applyFont="1" applyFill="1" applyBorder="1" applyAlignment="1">
      <alignment horizontal="right" vertical="center" wrapText="1"/>
    </xf>
    <xf numFmtId="0" fontId="4" fillId="0" borderId="11" xfId="0" applyFont="1" applyBorder="1" applyAlignment="1">
      <alignment vertical="center"/>
    </xf>
    <xf numFmtId="0" fontId="4" fillId="0" borderId="18" xfId="0" applyFont="1" applyBorder="1" applyAlignment="1">
      <alignment horizontal="center" vertical="center"/>
    </xf>
    <xf numFmtId="4" fontId="8" fillId="0" borderId="12" xfId="7" applyNumberFormat="1" applyFont="1" applyFill="1" applyBorder="1" applyAlignment="1">
      <alignment horizontal="right" vertical="center" wrapText="1"/>
    </xf>
    <xf numFmtId="168" fontId="8" fillId="0" borderId="12" xfId="21" applyNumberFormat="1" applyFont="1" applyFill="1" applyBorder="1" applyAlignment="1">
      <alignment horizontal="right" vertical="center" wrapText="1"/>
    </xf>
    <xf numFmtId="0" fontId="4" fillId="0" borderId="13" xfId="0" applyFont="1" applyBorder="1" applyAlignment="1">
      <alignment vertical="center"/>
    </xf>
    <xf numFmtId="0" fontId="4" fillId="0" borderId="14" xfId="0" applyFont="1" applyBorder="1" applyAlignment="1">
      <alignment vertical="center"/>
    </xf>
    <xf numFmtId="168" fontId="19" fillId="0" borderId="27" xfId="21" applyNumberFormat="1" applyFont="1" applyFill="1" applyBorder="1" applyAlignment="1">
      <alignment horizontal="right" vertical="center" wrapText="1"/>
    </xf>
    <xf numFmtId="3" fontId="9" fillId="0" borderId="25" xfId="0" applyNumberFormat="1" applyFont="1" applyBorder="1" applyAlignment="1">
      <alignment vertical="center"/>
    </xf>
    <xf numFmtId="3" fontId="19" fillId="0" borderId="24" xfId="0" applyNumberFormat="1" applyFont="1" applyFill="1" applyBorder="1" applyAlignment="1">
      <alignment vertical="center"/>
    </xf>
    <xf numFmtId="10" fontId="19" fillId="0" borderId="25" xfId="21" applyNumberFormat="1" applyFont="1" applyFill="1" applyBorder="1" applyAlignment="1">
      <alignment vertical="center"/>
    </xf>
    <xf numFmtId="165" fontId="8" fillId="0" borderId="22" xfId="4" applyFont="1" applyFill="1" applyBorder="1" applyAlignment="1">
      <alignment horizontal="right" vertical="center" wrapText="1"/>
    </xf>
    <xf numFmtId="0" fontId="19" fillId="0" borderId="23" xfId="12" applyFont="1" applyFill="1" applyBorder="1" applyAlignment="1">
      <alignment vertical="center" wrapText="1"/>
    </xf>
    <xf numFmtId="4" fontId="19" fillId="0" borderId="24" xfId="12" applyNumberFormat="1" applyFont="1" applyFill="1" applyBorder="1" applyAlignment="1">
      <alignment horizontal="right" vertical="center" wrapText="1"/>
    </xf>
    <xf numFmtId="10" fontId="19" fillId="0" borderId="24" xfId="12" applyNumberFormat="1" applyFont="1" applyFill="1" applyBorder="1" applyAlignment="1">
      <alignment horizontal="right" vertical="center" wrapText="1"/>
    </xf>
    <xf numFmtId="3" fontId="19" fillId="0" borderId="24" xfId="12" applyNumberFormat="1" applyFont="1" applyFill="1" applyBorder="1" applyAlignment="1">
      <alignment horizontal="right" vertical="center" wrapText="1"/>
    </xf>
    <xf numFmtId="10" fontId="19" fillId="0" borderId="25" xfId="12" applyNumberFormat="1" applyFont="1" applyFill="1" applyBorder="1" applyAlignment="1">
      <alignment horizontal="right" vertical="center" wrapText="1"/>
    </xf>
    <xf numFmtId="0" fontId="28"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NumberFormat="1" applyFont="1" applyAlignment="1">
      <alignment vertical="center"/>
    </xf>
    <xf numFmtId="171" fontId="9" fillId="0" borderId="0" xfId="0" applyNumberFormat="1" applyFont="1" applyFill="1" applyBorder="1" applyAlignment="1">
      <alignment horizontal="center" vertical="center"/>
    </xf>
    <xf numFmtId="166" fontId="4" fillId="0" borderId="0" xfId="0" applyNumberFormat="1" applyFont="1" applyFill="1" applyBorder="1" applyAlignment="1">
      <alignment vertical="center"/>
    </xf>
    <xf numFmtId="0" fontId="11" fillId="0" borderId="0" xfId="0" applyFont="1" applyFill="1" applyBorder="1" applyAlignment="1">
      <alignment horizontal="right" vertical="center"/>
    </xf>
    <xf numFmtId="0" fontId="40" fillId="0" borderId="0" xfId="0" applyFont="1" applyFill="1" applyAlignment="1">
      <alignment horizontal="left" vertical="center"/>
    </xf>
    <xf numFmtId="0" fontId="9" fillId="0" borderId="1" xfId="0" applyFont="1" applyFill="1" applyBorder="1" applyAlignment="1">
      <alignment vertical="center"/>
    </xf>
    <xf numFmtId="0" fontId="14" fillId="0" borderId="2" xfId="0" applyFont="1" applyFill="1" applyBorder="1" applyAlignment="1">
      <alignment horizontal="right" vertical="center"/>
    </xf>
    <xf numFmtId="0" fontId="14" fillId="0" borderId="3" xfId="0" applyFont="1" applyFill="1" applyBorder="1" applyAlignment="1">
      <alignment horizontal="right" vertical="center"/>
    </xf>
    <xf numFmtId="0" fontId="14"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5" xfId="0" applyFont="1" applyFill="1" applyBorder="1" applyAlignment="1">
      <alignment horizontal="right" vertical="center"/>
    </xf>
    <xf numFmtId="167" fontId="4" fillId="0" borderId="0" xfId="0" applyNumberFormat="1" applyFont="1" applyFill="1" applyBorder="1" applyAlignment="1">
      <alignment horizontal="right" vertical="center"/>
    </xf>
    <xf numFmtId="9" fontId="4" fillId="0" borderId="0" xfId="21" applyFont="1" applyFill="1" applyBorder="1" applyAlignment="1">
      <alignment vertical="center"/>
    </xf>
    <xf numFmtId="167" fontId="4" fillId="0" borderId="0" xfId="0" applyNumberFormat="1" applyFont="1" applyFill="1" applyBorder="1" applyAlignment="1">
      <alignment vertical="center"/>
    </xf>
    <xf numFmtId="167" fontId="4" fillId="0" borderId="5" xfId="0" applyNumberFormat="1" applyFont="1" applyFill="1" applyBorder="1" applyAlignment="1">
      <alignment vertical="center"/>
    </xf>
    <xf numFmtId="0" fontId="41" fillId="0" borderId="0" xfId="0" applyFont="1" applyFill="1" applyAlignment="1">
      <alignment horizontal="left" vertical="center"/>
    </xf>
    <xf numFmtId="174"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42" fillId="0" borderId="0" xfId="0" applyFont="1" applyFill="1" applyBorder="1" applyAlignment="1">
      <alignment horizontal="right" vertical="center"/>
    </xf>
    <xf numFmtId="166" fontId="4" fillId="0" borderId="0" xfId="0" applyNumberFormat="1" applyFont="1" applyFill="1" applyBorder="1" applyAlignment="1">
      <alignment horizontal="right" vertical="center"/>
    </xf>
    <xf numFmtId="173" fontId="4" fillId="0" borderId="0" xfId="21" applyNumberFormat="1" applyFont="1" applyFill="1" applyBorder="1" applyAlignment="1">
      <alignment vertical="center"/>
    </xf>
    <xf numFmtId="166" fontId="4" fillId="0" borderId="5" xfId="0" applyNumberFormat="1" applyFont="1" applyFill="1" applyBorder="1" applyAlignment="1">
      <alignment vertical="center"/>
    </xf>
    <xf numFmtId="3" fontId="4" fillId="0" borderId="2" xfId="0" applyNumberFormat="1" applyFont="1" applyFill="1" applyBorder="1" applyAlignment="1">
      <alignment vertical="center"/>
    </xf>
    <xf numFmtId="3" fontId="4" fillId="0" borderId="3" xfId="0" applyNumberFormat="1" applyFont="1" applyFill="1" applyBorder="1" applyAlignment="1">
      <alignment vertical="center"/>
    </xf>
    <xf numFmtId="0" fontId="9" fillId="0" borderId="4" xfId="0" applyFont="1" applyFill="1" applyBorder="1" applyAlignment="1">
      <alignment vertical="center"/>
    </xf>
    <xf numFmtId="167" fontId="4" fillId="0" borderId="5" xfId="21" applyNumberFormat="1" applyFont="1" applyFill="1" applyBorder="1" applyAlignment="1">
      <alignment vertical="center"/>
    </xf>
    <xf numFmtId="2" fontId="4" fillId="0" borderId="7" xfId="0" applyNumberFormat="1" applyFont="1" applyFill="1" applyBorder="1" applyAlignment="1">
      <alignment vertical="center"/>
    </xf>
    <xf numFmtId="2" fontId="4" fillId="0" borderId="8" xfId="0" applyNumberFormat="1" applyFont="1" applyFill="1" applyBorder="1" applyAlignment="1">
      <alignment vertical="center"/>
    </xf>
    <xf numFmtId="173" fontId="4" fillId="0" borderId="2" xfId="0" applyNumberFormat="1" applyFont="1" applyFill="1" applyBorder="1" applyAlignment="1">
      <alignment vertical="center"/>
    </xf>
    <xf numFmtId="10" fontId="4" fillId="0" borderId="2" xfId="0" applyNumberFormat="1" applyFont="1" applyFill="1" applyBorder="1" applyAlignment="1">
      <alignment horizontal="right" vertical="center"/>
    </xf>
    <xf numFmtId="177" fontId="4" fillId="0" borderId="2" xfId="0" applyNumberFormat="1" applyFont="1" applyFill="1" applyBorder="1" applyAlignment="1">
      <alignment vertical="center"/>
    </xf>
    <xf numFmtId="169" fontId="4" fillId="0" borderId="3" xfId="0" applyNumberFormat="1" applyFont="1" applyFill="1" applyBorder="1" applyAlignment="1">
      <alignment vertical="center"/>
    </xf>
    <xf numFmtId="169" fontId="4" fillId="0" borderId="0" xfId="0" applyNumberFormat="1" applyFont="1" applyFill="1" applyBorder="1" applyAlignment="1">
      <alignment horizontal="right" vertical="center"/>
    </xf>
    <xf numFmtId="169" fontId="4" fillId="0" borderId="0" xfId="0" applyNumberFormat="1" applyFont="1" applyFill="1" applyBorder="1" applyAlignment="1">
      <alignment vertical="center"/>
    </xf>
    <xf numFmtId="169" fontId="4" fillId="0" borderId="5" xfId="0" applyNumberFormat="1" applyFont="1" applyFill="1" applyBorder="1" applyAlignment="1">
      <alignment vertical="center"/>
    </xf>
    <xf numFmtId="166" fontId="9" fillId="0" borderId="0" xfId="0" applyNumberFormat="1" applyFont="1" applyFill="1" applyBorder="1" applyAlignment="1">
      <alignment vertical="center"/>
    </xf>
    <xf numFmtId="166" fontId="9" fillId="0" borderId="5" xfId="0" applyNumberFormat="1" applyFont="1" applyFill="1" applyBorder="1" applyAlignment="1">
      <alignment vertical="center"/>
    </xf>
    <xf numFmtId="166" fontId="4" fillId="0" borderId="7" xfId="0" applyNumberFormat="1" applyFont="1" applyFill="1" applyBorder="1" applyAlignment="1">
      <alignment vertical="center"/>
    </xf>
    <xf numFmtId="166" fontId="4" fillId="0" borderId="8" xfId="0" applyNumberFormat="1" applyFont="1" applyFill="1" applyBorder="1" applyAlignment="1">
      <alignment vertical="center"/>
    </xf>
    <xf numFmtId="166" fontId="9" fillId="0" borderId="2" xfId="0" applyNumberFormat="1" applyFont="1" applyFill="1" applyBorder="1" applyAlignment="1">
      <alignment vertical="center"/>
    </xf>
    <xf numFmtId="0" fontId="4" fillId="0" borderId="1" xfId="32" applyFont="1" applyBorder="1" applyAlignment="1">
      <alignment vertical="center"/>
    </xf>
    <xf numFmtId="0" fontId="4" fillId="0" borderId="2" xfId="32" applyFont="1" applyBorder="1" applyAlignment="1">
      <alignment vertical="center"/>
    </xf>
    <xf numFmtId="0" fontId="4" fillId="0" borderId="3" xfId="32" applyFont="1" applyBorder="1" applyAlignment="1">
      <alignment vertical="center"/>
    </xf>
    <xf numFmtId="0" fontId="4" fillId="0" borderId="0" xfId="32" applyFont="1" applyBorder="1" applyAlignment="1">
      <alignment vertical="center"/>
    </xf>
    <xf numFmtId="0" fontId="4" fillId="0" borderId="4" xfId="32" applyFont="1" applyBorder="1" applyAlignment="1">
      <alignment vertical="center"/>
    </xf>
    <xf numFmtId="0" fontId="11" fillId="0" borderId="0" xfId="32" applyFont="1" applyBorder="1" applyAlignment="1">
      <alignment vertical="center"/>
    </xf>
    <xf numFmtId="0" fontId="4" fillId="2" borderId="1" xfId="32" applyFont="1" applyFill="1" applyBorder="1" applyAlignment="1">
      <alignment horizontal="right" vertical="center"/>
    </xf>
    <xf numFmtId="0" fontId="4" fillId="2" borderId="2" xfId="32" applyFont="1" applyFill="1" applyBorder="1" applyAlignment="1">
      <alignment vertical="center"/>
    </xf>
    <xf numFmtId="14" fontId="4" fillId="2" borderId="2" xfId="32" applyNumberFormat="1" applyFont="1" applyFill="1" applyBorder="1" applyAlignment="1">
      <alignment horizontal="center" vertical="center"/>
    </xf>
    <xf numFmtId="0" fontId="4" fillId="2" borderId="3" xfId="32" applyFont="1" applyFill="1" applyBorder="1" applyAlignment="1">
      <alignment vertical="center"/>
    </xf>
    <xf numFmtId="0" fontId="4" fillId="0" borderId="5" xfId="32" applyFont="1" applyBorder="1" applyAlignment="1">
      <alignment vertical="center"/>
    </xf>
    <xf numFmtId="0" fontId="4" fillId="2" borderId="4" xfId="32" applyFont="1" applyFill="1" applyBorder="1" applyAlignment="1">
      <alignment horizontal="right" vertical="center"/>
    </xf>
    <xf numFmtId="0" fontId="4" fillId="2" borderId="0" xfId="32" applyFont="1" applyFill="1" applyBorder="1" applyAlignment="1">
      <alignment vertical="center"/>
    </xf>
    <xf numFmtId="14" fontId="4" fillId="2" borderId="0" xfId="32" applyNumberFormat="1" applyFont="1" applyFill="1" applyBorder="1" applyAlignment="1">
      <alignment horizontal="center" vertical="center"/>
    </xf>
    <xf numFmtId="0" fontId="4" fillId="2" borderId="5" xfId="32" applyFont="1" applyFill="1" applyBorder="1" applyAlignment="1">
      <alignment vertical="center"/>
    </xf>
    <xf numFmtId="0" fontId="26" fillId="0" borderId="0" xfId="32" applyFont="1" applyBorder="1" applyAlignment="1">
      <alignment horizontal="right" vertical="center"/>
    </xf>
    <xf numFmtId="0" fontId="4" fillId="0" borderId="0" xfId="32" applyFont="1" applyBorder="1" applyAlignment="1">
      <alignment horizontal="right" vertical="center"/>
    </xf>
    <xf numFmtId="1" fontId="4" fillId="2" borderId="0" xfId="32" applyNumberFormat="1" applyFont="1" applyFill="1" applyBorder="1" applyAlignment="1">
      <alignment horizontal="center" vertical="center"/>
    </xf>
    <xf numFmtId="0" fontId="4" fillId="2" borderId="0" xfId="32" applyFont="1" applyFill="1" applyBorder="1" applyAlignment="1">
      <alignment horizontal="right" vertical="center"/>
    </xf>
    <xf numFmtId="0" fontId="4" fillId="2" borderId="5" xfId="32" applyFont="1" applyFill="1" applyBorder="1" applyAlignment="1">
      <alignment horizontal="center" vertical="center"/>
    </xf>
    <xf numFmtId="0" fontId="14" fillId="0" borderId="0" xfId="32" quotePrefix="1" applyFont="1" applyBorder="1" applyAlignment="1">
      <alignment vertical="center"/>
    </xf>
    <xf numFmtId="0" fontId="27" fillId="0" borderId="0" xfId="32" quotePrefix="1" applyFont="1" applyFill="1" applyBorder="1" applyAlignment="1">
      <alignment vertical="center"/>
    </xf>
    <xf numFmtId="0" fontId="26" fillId="0" borderId="0" xfId="32" applyFont="1" applyBorder="1" applyAlignment="1">
      <alignment vertical="center"/>
    </xf>
    <xf numFmtId="0" fontId="4" fillId="2" borderId="0" xfId="32" applyFont="1" applyFill="1" applyBorder="1" applyAlignment="1">
      <alignment horizontal="center" vertical="center"/>
    </xf>
    <xf numFmtId="165" fontId="4" fillId="2" borderId="5" xfId="35" applyFont="1" applyFill="1" applyBorder="1" applyAlignment="1">
      <alignment horizontal="center" vertical="center"/>
    </xf>
    <xf numFmtId="165" fontId="4" fillId="0" borderId="0" xfId="35" applyFont="1" applyFill="1" applyBorder="1" applyAlignment="1">
      <alignment horizontal="center" vertical="center"/>
    </xf>
    <xf numFmtId="0" fontId="4" fillId="0" borderId="0" xfId="32" applyFont="1" applyAlignment="1">
      <alignment vertical="center"/>
    </xf>
    <xf numFmtId="0" fontId="4" fillId="2" borderId="6" xfId="32" applyFont="1" applyFill="1" applyBorder="1" applyAlignment="1">
      <alignment horizontal="right" vertical="center"/>
    </xf>
    <xf numFmtId="0" fontId="4" fillId="2" borderId="7" xfId="32" applyFont="1" applyFill="1" applyBorder="1" applyAlignment="1">
      <alignment horizontal="center" vertical="center"/>
    </xf>
    <xf numFmtId="14" fontId="4" fillId="2" borderId="7" xfId="32" applyNumberFormat="1" applyFont="1" applyFill="1" applyBorder="1" applyAlignment="1">
      <alignment horizontal="center" vertical="center"/>
    </xf>
    <xf numFmtId="0" fontId="4" fillId="2" borderId="7" xfId="32" applyFont="1" applyFill="1" applyBorder="1" applyAlignment="1">
      <alignment vertical="center"/>
    </xf>
    <xf numFmtId="0" fontId="4" fillId="2" borderId="8" xfId="32" applyFont="1" applyFill="1" applyBorder="1" applyAlignment="1">
      <alignment vertical="center"/>
    </xf>
    <xf numFmtId="0" fontId="43" fillId="0" borderId="0" xfId="32" applyNumberFormat="1" applyFont="1" applyBorder="1" applyAlignment="1">
      <alignment horizontal="center" vertical="center"/>
    </xf>
    <xf numFmtId="0" fontId="4" fillId="0" borderId="0" xfId="32" applyFont="1" applyBorder="1" applyAlignment="1">
      <alignment horizontal="center" vertical="center"/>
    </xf>
    <xf numFmtId="14" fontId="9" fillId="0" borderId="0" xfId="32" applyNumberFormat="1" applyFont="1" applyBorder="1" applyAlignment="1">
      <alignment horizontal="center" vertical="center"/>
    </xf>
    <xf numFmtId="171" fontId="9" fillId="0" borderId="0" xfId="32" applyNumberFormat="1" applyFont="1" applyBorder="1" applyAlignment="1">
      <alignment horizontal="center" vertical="center"/>
    </xf>
    <xf numFmtId="0" fontId="9" fillId="0" borderId="5" xfId="32" applyFont="1" applyBorder="1" applyAlignment="1">
      <alignment horizontal="center" vertical="center"/>
    </xf>
    <xf numFmtId="0" fontId="4" fillId="0" borderId="5" xfId="0" applyFont="1" applyFill="1" applyBorder="1" applyAlignment="1">
      <alignment horizontal="center" vertical="center"/>
    </xf>
    <xf numFmtId="0" fontId="9" fillId="0" borderId="0" xfId="0" applyFont="1" applyBorder="1" applyAlignment="1">
      <alignment horizontal="left" vertical="center"/>
    </xf>
    <xf numFmtId="4" fontId="8" fillId="0" borderId="5" xfId="12" applyNumberFormat="1" applyFont="1" applyFill="1" applyBorder="1" applyAlignment="1">
      <alignment horizontal="right" vertical="center" wrapText="1"/>
    </xf>
    <xf numFmtId="4" fontId="4" fillId="0" borderId="0" xfId="21" applyNumberFormat="1" applyFont="1" applyFill="1" applyBorder="1" applyAlignment="1">
      <alignment horizontal="center" vertical="center"/>
    </xf>
    <xf numFmtId="0" fontId="4" fillId="0" borderId="0" xfId="32" quotePrefix="1" applyFont="1" applyFill="1" applyBorder="1" applyAlignment="1">
      <alignment vertical="center"/>
    </xf>
    <xf numFmtId="0" fontId="8" fillId="0" borderId="0" xfId="12" applyFont="1" applyFill="1" applyBorder="1" applyAlignment="1">
      <alignment horizontal="center" vertical="center" wrapText="1"/>
    </xf>
    <xf numFmtId="10" fontId="8" fillId="0" borderId="0" xfId="12" quotePrefix="1" applyNumberFormat="1" applyFont="1" applyFill="1" applyBorder="1" applyAlignment="1">
      <alignment horizontal="center" vertical="center" wrapText="1"/>
    </xf>
    <xf numFmtId="0" fontId="8" fillId="0" borderId="0" xfId="12" quotePrefix="1" applyFont="1" applyFill="1" applyBorder="1" applyAlignment="1">
      <alignment horizontal="center" vertical="center" wrapText="1"/>
    </xf>
    <xf numFmtId="0" fontId="9" fillId="0" borderId="0" xfId="0" applyFont="1" applyFill="1" applyBorder="1" applyAlignment="1">
      <alignment horizontal="center" vertical="center"/>
    </xf>
    <xf numFmtId="10" fontId="8" fillId="0" borderId="0" xfId="21" applyNumberFormat="1" applyFont="1" applyFill="1" applyBorder="1" applyAlignment="1">
      <alignment horizontal="center" vertical="center" wrapText="1"/>
    </xf>
    <xf numFmtId="2" fontId="19" fillId="0" borderId="0" xfId="12" applyNumberFormat="1" applyFont="1" applyFill="1" applyBorder="1" applyAlignment="1">
      <alignment horizontal="right" vertical="center" wrapText="1"/>
    </xf>
    <xf numFmtId="0" fontId="4" fillId="0" borderId="0" xfId="32" quotePrefix="1" applyFont="1" applyBorder="1" applyAlignment="1">
      <alignment vertical="center"/>
    </xf>
    <xf numFmtId="0" fontId="4" fillId="0" borderId="6" xfId="32" applyFont="1" applyBorder="1" applyAlignment="1">
      <alignment vertical="center"/>
    </xf>
    <xf numFmtId="0" fontId="4" fillId="0" borderId="7" xfId="32" applyFont="1" applyBorder="1" applyAlignment="1">
      <alignment vertical="center"/>
    </xf>
    <xf numFmtId="0" fontId="4" fillId="0" borderId="8" xfId="32" applyFont="1" applyBorder="1" applyAlignment="1">
      <alignment vertical="center"/>
    </xf>
    <xf numFmtId="0" fontId="4" fillId="0" borderId="3" xfId="32" applyFont="1" applyFill="1" applyBorder="1" applyAlignment="1">
      <alignment vertical="center"/>
    </xf>
    <xf numFmtId="0" fontId="4" fillId="2" borderId="1" xfId="24" applyFont="1" applyFill="1" applyBorder="1" applyAlignment="1">
      <alignment horizontal="right" vertical="center"/>
    </xf>
    <xf numFmtId="0" fontId="4" fillId="2" borderId="2" xfId="24" applyFont="1" applyFill="1" applyBorder="1" applyAlignment="1">
      <alignment vertical="center"/>
    </xf>
    <xf numFmtId="14" fontId="4" fillId="2" borderId="2" xfId="24" applyNumberFormat="1" applyFont="1" applyFill="1" applyBorder="1" applyAlignment="1">
      <alignment horizontal="center" vertical="center"/>
    </xf>
    <xf numFmtId="0" fontId="4" fillId="2" borderId="3" xfId="24" applyFont="1" applyFill="1" applyBorder="1" applyAlignment="1">
      <alignment vertical="center"/>
    </xf>
    <xf numFmtId="0" fontId="4" fillId="0" borderId="5" xfId="32" applyFont="1" applyFill="1" applyBorder="1" applyAlignment="1">
      <alignment vertical="center"/>
    </xf>
    <xf numFmtId="0" fontId="4" fillId="2" borderId="4" xfId="24" applyFont="1" applyFill="1" applyBorder="1" applyAlignment="1">
      <alignment horizontal="right" vertical="center"/>
    </xf>
    <xf numFmtId="0" fontId="4" fillId="2" borderId="0" xfId="24" applyFont="1" applyFill="1" applyBorder="1" applyAlignment="1">
      <alignment vertical="center"/>
    </xf>
    <xf numFmtId="14" fontId="4" fillId="2" borderId="0" xfId="24" applyNumberFormat="1" applyFont="1" applyFill="1" applyBorder="1" applyAlignment="1">
      <alignment horizontal="center" vertical="center"/>
    </xf>
    <xf numFmtId="0" fontId="4" fillId="2" borderId="5" xfId="24" applyFont="1" applyFill="1" applyBorder="1" applyAlignment="1">
      <alignment vertical="center"/>
    </xf>
    <xf numFmtId="1" fontId="4" fillId="2" borderId="0" xfId="24" applyNumberFormat="1" applyFont="1" applyFill="1" applyBorder="1" applyAlignment="1">
      <alignment horizontal="center" vertical="center"/>
    </xf>
    <xf numFmtId="0" fontId="4" fillId="2" borderId="0" xfId="24" applyFont="1" applyFill="1" applyBorder="1" applyAlignment="1">
      <alignment horizontal="right" vertical="center"/>
    </xf>
    <xf numFmtId="0" fontId="4" fillId="2" borderId="0" xfId="24" applyFont="1" applyFill="1" applyBorder="1" applyAlignment="1">
      <alignment horizontal="center" vertical="center"/>
    </xf>
    <xf numFmtId="165" fontId="4" fillId="2" borderId="0" xfId="5" applyFont="1" applyFill="1" applyBorder="1" applyAlignment="1">
      <alignment horizontal="center" vertical="center"/>
    </xf>
    <xf numFmtId="0" fontId="4" fillId="2" borderId="5" xfId="24" applyFont="1" applyFill="1" applyBorder="1" applyAlignment="1">
      <alignment horizontal="center" vertical="center"/>
    </xf>
    <xf numFmtId="0" fontId="9" fillId="0" borderId="5" xfId="32" applyFont="1" applyFill="1" applyBorder="1" applyAlignment="1">
      <alignment horizontal="center" vertical="center"/>
    </xf>
    <xf numFmtId="0" fontId="4" fillId="2" borderId="6" xfId="24" applyFont="1" applyFill="1" applyBorder="1" applyAlignment="1">
      <alignment horizontal="right" vertical="center"/>
    </xf>
    <xf numFmtId="0" fontId="4" fillId="2" borderId="7" xfId="24" applyFont="1" applyFill="1" applyBorder="1" applyAlignment="1">
      <alignment horizontal="center" vertical="center"/>
    </xf>
    <xf numFmtId="14" fontId="4" fillId="2" borderId="7" xfId="24" applyNumberFormat="1" applyFont="1" applyFill="1" applyBorder="1" applyAlignment="1">
      <alignment horizontal="center" vertical="center"/>
    </xf>
    <xf numFmtId="0" fontId="4" fillId="2" borderId="7" xfId="24" applyFont="1" applyFill="1" applyBorder="1" applyAlignment="1">
      <alignment vertical="center"/>
    </xf>
    <xf numFmtId="0" fontId="4" fillId="2" borderId="8" xfId="24" applyFont="1" applyFill="1" applyBorder="1" applyAlignment="1">
      <alignment vertical="center"/>
    </xf>
    <xf numFmtId="0" fontId="9" fillId="0" borderId="0" xfId="32" applyFont="1" applyBorder="1" applyAlignment="1">
      <alignment horizontal="right" vertical="center"/>
    </xf>
    <xf numFmtId="0" fontId="11" fillId="0" borderId="0" xfId="32" applyFont="1" applyFill="1" applyBorder="1" applyAlignment="1">
      <alignment vertical="center"/>
    </xf>
    <xf numFmtId="179" fontId="4" fillId="0" borderId="0" xfId="32" applyNumberFormat="1" applyFont="1" applyBorder="1" applyAlignment="1">
      <alignment horizontal="right" vertical="center"/>
    </xf>
    <xf numFmtId="164" fontId="4" fillId="0" borderId="0" xfId="32" applyNumberFormat="1" applyFont="1" applyBorder="1" applyAlignment="1">
      <alignment horizontal="right" vertical="center"/>
    </xf>
    <xf numFmtId="0" fontId="9" fillId="0" borderId="0" xfId="32" applyFont="1" applyBorder="1" applyAlignment="1">
      <alignment horizontal="right" vertical="center" wrapText="1"/>
    </xf>
    <xf numFmtId="0" fontId="9" fillId="0" borderId="0" xfId="32" applyFont="1" applyFill="1" applyBorder="1" applyAlignment="1">
      <alignment horizontal="right" vertical="center" wrapText="1"/>
    </xf>
    <xf numFmtId="0" fontId="9" fillId="0" borderId="0" xfId="32" applyFont="1" applyFill="1" applyBorder="1" applyAlignment="1">
      <alignment horizontal="right" vertical="center"/>
    </xf>
    <xf numFmtId="164" fontId="9" fillId="0" borderId="0" xfId="63" applyFont="1" applyFill="1" applyBorder="1" applyAlignment="1">
      <alignment horizontal="right" vertical="center"/>
    </xf>
    <xf numFmtId="0" fontId="30" fillId="2" borderId="22" xfId="29" applyFont="1" applyFill="1" applyBorder="1" applyAlignment="1">
      <alignment horizontal="center" vertical="center" wrapText="1"/>
    </xf>
    <xf numFmtId="0" fontId="30" fillId="2" borderId="62" xfId="29" applyFont="1" applyFill="1" applyBorder="1" applyAlignment="1">
      <alignment horizontal="center" vertical="center" wrapText="1"/>
    </xf>
    <xf numFmtId="0" fontId="9" fillId="0" borderId="5" xfId="32" applyFont="1" applyFill="1" applyBorder="1" applyAlignment="1">
      <alignment vertical="center"/>
    </xf>
    <xf numFmtId="10" fontId="9" fillId="0" borderId="0" xfId="44" applyNumberFormat="1" applyFont="1" applyFill="1" applyBorder="1" applyAlignment="1">
      <alignment horizontal="right" vertical="center"/>
    </xf>
    <xf numFmtId="179" fontId="4" fillId="0" borderId="0" xfId="21" applyNumberFormat="1" applyFont="1" applyFill="1" applyBorder="1" applyAlignment="1">
      <alignment horizontal="right" vertical="center"/>
    </xf>
    <xf numFmtId="179" fontId="4" fillId="0" borderId="0" xfId="21" applyNumberFormat="1" applyFont="1" applyFill="1" applyBorder="1" applyAlignment="1">
      <alignment vertical="center"/>
    </xf>
    <xf numFmtId="10" fontId="4" fillId="0" borderId="0" xfId="32" applyNumberFormat="1" applyFont="1" applyFill="1" applyBorder="1" applyAlignment="1">
      <alignment vertical="center"/>
    </xf>
    <xf numFmtId="10" fontId="4" fillId="0" borderId="0" xfId="32" quotePrefix="1" applyNumberFormat="1" applyFont="1" applyFill="1" applyBorder="1" applyAlignment="1">
      <alignment horizontal="right" vertical="center"/>
    </xf>
    <xf numFmtId="0" fontId="4" fillId="0" borderId="70" xfId="32" applyFont="1" applyFill="1" applyBorder="1" applyAlignment="1">
      <alignment horizontal="center" vertical="center"/>
    </xf>
    <xf numFmtId="3" fontId="4" fillId="0" borderId="28" xfId="32" applyNumberFormat="1" applyFont="1" applyFill="1" applyBorder="1" applyAlignment="1">
      <alignment horizontal="right" vertical="center"/>
    </xf>
    <xf numFmtId="10" fontId="4" fillId="0" borderId="0" xfId="21" quotePrefix="1" applyNumberFormat="1" applyFont="1" applyBorder="1" applyAlignment="1">
      <alignment horizontal="right" vertical="center"/>
    </xf>
    <xf numFmtId="0" fontId="4" fillId="0" borderId="0" xfId="32" applyFont="1" applyFill="1" applyBorder="1" applyAlignment="1">
      <alignment horizontal="right" vertical="center"/>
    </xf>
    <xf numFmtId="0" fontId="4" fillId="0" borderId="4" xfId="32" applyFont="1" applyFill="1" applyBorder="1" applyAlignment="1">
      <alignment horizontal="center" vertical="center"/>
    </xf>
    <xf numFmtId="3" fontId="4" fillId="0" borderId="0" xfId="32" applyNumberFormat="1" applyFont="1" applyFill="1" applyBorder="1" applyAlignment="1">
      <alignment horizontal="right" vertical="center"/>
    </xf>
    <xf numFmtId="10" fontId="4" fillId="0" borderId="5" xfId="21" applyNumberFormat="1" applyFont="1" applyFill="1" applyBorder="1" applyAlignment="1">
      <alignment vertical="center"/>
    </xf>
    <xf numFmtId="10" fontId="4" fillId="0" borderId="0" xfId="44" applyNumberFormat="1" applyFont="1" applyFill="1" applyBorder="1" applyAlignment="1">
      <alignment horizontal="right" vertical="center"/>
    </xf>
    <xf numFmtId="0" fontId="4" fillId="0" borderId="5" xfId="32" quotePrefix="1" applyFont="1" applyFill="1" applyBorder="1" applyAlignment="1">
      <alignment vertical="center"/>
    </xf>
    <xf numFmtId="179" fontId="4" fillId="0" borderId="0" xfId="21" applyNumberFormat="1" applyFont="1" applyBorder="1" applyAlignment="1">
      <alignment vertical="center"/>
    </xf>
    <xf numFmtId="10" fontId="9" fillId="0" borderId="0" xfId="32" applyNumberFormat="1" applyFont="1" applyFill="1" applyBorder="1" applyAlignment="1">
      <alignment horizontal="right" vertical="center"/>
    </xf>
    <xf numFmtId="0" fontId="9" fillId="0" borderId="0" xfId="32" applyFont="1" applyBorder="1" applyAlignment="1">
      <alignment vertical="center"/>
    </xf>
    <xf numFmtId="179" fontId="9" fillId="0" borderId="0" xfId="21" applyNumberFormat="1" applyFont="1" applyBorder="1" applyAlignment="1">
      <alignment horizontal="right" vertical="center"/>
    </xf>
    <xf numFmtId="179" fontId="9" fillId="0" borderId="0" xfId="21" applyNumberFormat="1" applyFont="1" applyBorder="1" applyAlignment="1">
      <alignment vertical="center"/>
    </xf>
    <xf numFmtId="179" fontId="9" fillId="0" borderId="0" xfId="21" applyNumberFormat="1" applyFont="1" applyFill="1" applyBorder="1" applyAlignment="1">
      <alignment horizontal="right" vertical="center"/>
    </xf>
    <xf numFmtId="10" fontId="9" fillId="0" borderId="0" xfId="32" applyNumberFormat="1" applyFont="1" applyFill="1" applyBorder="1" applyAlignment="1">
      <alignment vertical="center"/>
    </xf>
    <xf numFmtId="176" fontId="9" fillId="0" borderId="0" xfId="32" applyNumberFormat="1" applyFont="1" applyFill="1" applyBorder="1" applyAlignment="1">
      <alignment horizontal="right" vertical="center"/>
    </xf>
    <xf numFmtId="164" fontId="4" fillId="0" borderId="0" xfId="63" applyFont="1" applyFill="1" applyBorder="1" applyAlignment="1">
      <alignment horizontal="right" vertical="center"/>
    </xf>
    <xf numFmtId="164" fontId="4" fillId="0" borderId="0" xfId="63" applyFont="1" applyBorder="1" applyAlignment="1">
      <alignment vertical="center"/>
    </xf>
    <xf numFmtId="164" fontId="4" fillId="0" borderId="0" xfId="32" applyNumberFormat="1" applyFont="1" applyBorder="1" applyAlignment="1">
      <alignment vertical="center"/>
    </xf>
    <xf numFmtId="4" fontId="4" fillId="0" borderId="0" xfId="32" applyNumberFormat="1" applyFont="1" applyBorder="1" applyAlignment="1">
      <alignment vertical="center"/>
    </xf>
    <xf numFmtId="10" fontId="4" fillId="0" borderId="0" xfId="32" applyNumberFormat="1" applyFont="1" applyBorder="1" applyAlignment="1">
      <alignment vertical="center"/>
    </xf>
    <xf numFmtId="0" fontId="4" fillId="0" borderId="6" xfId="32" applyFont="1" applyFill="1" applyBorder="1" applyAlignment="1">
      <alignment horizontal="center" vertical="center"/>
    </xf>
    <xf numFmtId="3" fontId="4" fillId="0" borderId="7" xfId="32" applyNumberFormat="1" applyFont="1" applyFill="1" applyBorder="1" applyAlignment="1">
      <alignment horizontal="right" vertical="center"/>
    </xf>
    <xf numFmtId="10" fontId="4" fillId="0" borderId="7" xfId="21" quotePrefix="1" applyNumberFormat="1" applyFont="1" applyBorder="1" applyAlignment="1">
      <alignment horizontal="right" vertical="center"/>
    </xf>
    <xf numFmtId="0" fontId="4" fillId="0" borderId="7" xfId="32" applyFont="1" applyFill="1" applyBorder="1" applyAlignment="1">
      <alignment vertical="center"/>
    </xf>
    <xf numFmtId="0" fontId="4" fillId="0" borderId="8" xfId="32" applyFont="1" applyFill="1" applyBorder="1" applyAlignment="1">
      <alignment vertical="center"/>
    </xf>
    <xf numFmtId="0" fontId="4" fillId="0" borderId="1" xfId="24" applyFont="1" applyBorder="1" applyAlignment="1">
      <alignment vertical="center"/>
    </xf>
    <xf numFmtId="0" fontId="4" fillId="0" borderId="2" xfId="24" applyFont="1" applyBorder="1" applyAlignment="1">
      <alignment vertical="center"/>
    </xf>
    <xf numFmtId="0" fontId="4" fillId="0" borderId="3" xfId="24" applyFont="1" applyBorder="1" applyAlignment="1">
      <alignment vertical="center"/>
    </xf>
    <xf numFmtId="0" fontId="4" fillId="0" borderId="0" xfId="24" applyFont="1" applyBorder="1" applyAlignment="1">
      <alignment vertical="center"/>
    </xf>
    <xf numFmtId="0" fontId="4" fillId="0" borderId="4" xfId="24" applyFont="1" applyBorder="1" applyAlignment="1">
      <alignment vertical="center"/>
    </xf>
    <xf numFmtId="0" fontId="11" fillId="0" borderId="0" xfId="24" applyFont="1" applyBorder="1" applyAlignment="1">
      <alignment vertical="center"/>
    </xf>
    <xf numFmtId="0" fontId="4" fillId="0" borderId="5" xfId="24" applyFont="1" applyFill="1" applyBorder="1" applyAlignment="1">
      <alignment vertical="center"/>
    </xf>
    <xf numFmtId="0" fontId="26" fillId="0" borderId="0" xfId="24" applyFont="1" applyBorder="1" applyAlignment="1">
      <alignment horizontal="right" vertical="center"/>
    </xf>
    <xf numFmtId="0" fontId="4" fillId="0" borderId="0" xfId="24" applyFont="1" applyBorder="1" applyAlignment="1">
      <alignment horizontal="right" vertical="center"/>
    </xf>
    <xf numFmtId="0" fontId="4" fillId="0" borderId="5" xfId="24" applyFont="1" applyFill="1" applyBorder="1" applyAlignment="1">
      <alignment horizontal="center" vertical="center"/>
    </xf>
    <xf numFmtId="0" fontId="14" fillId="0" borderId="0" xfId="24" quotePrefix="1" applyFont="1" applyBorder="1" applyAlignment="1">
      <alignment vertical="center"/>
    </xf>
    <xf numFmtId="0" fontId="27" fillId="0" borderId="0" xfId="24" quotePrefix="1" applyFont="1" applyFill="1" applyBorder="1" applyAlignment="1">
      <alignment vertical="center"/>
    </xf>
    <xf numFmtId="0" fontId="26" fillId="0" borderId="0" xfId="24" applyFont="1" applyBorder="1" applyAlignment="1">
      <alignment vertical="center"/>
    </xf>
    <xf numFmtId="165" fontId="4" fillId="0" borderId="5" xfId="5" applyFont="1" applyFill="1" applyBorder="1" applyAlignment="1">
      <alignment horizontal="center" vertical="center"/>
    </xf>
    <xf numFmtId="0" fontId="9" fillId="0" borderId="0" xfId="24" applyFont="1" applyBorder="1" applyAlignment="1">
      <alignment horizontal="center" vertical="center"/>
    </xf>
    <xf numFmtId="0" fontId="4" fillId="0" borderId="0" xfId="24" applyFont="1" applyAlignment="1">
      <alignment vertical="center"/>
    </xf>
    <xf numFmtId="0" fontId="43" fillId="0" borderId="0" xfId="24" applyNumberFormat="1" applyFont="1" applyBorder="1" applyAlignment="1">
      <alignment horizontal="center" vertical="center"/>
    </xf>
    <xf numFmtId="0" fontId="4" fillId="0" borderId="0" xfId="24" applyFont="1" applyBorder="1" applyAlignment="1">
      <alignment horizontal="center" vertical="center"/>
    </xf>
    <xf numFmtId="14" fontId="9" fillId="0" borderId="0" xfId="24" applyNumberFormat="1" applyFont="1" applyBorder="1" applyAlignment="1">
      <alignment horizontal="center" vertical="center"/>
    </xf>
    <xf numFmtId="171" fontId="9" fillId="0" borderId="0" xfId="24" applyNumberFormat="1" applyFont="1" applyBorder="1" applyAlignment="1">
      <alignment horizontal="center" vertical="center"/>
    </xf>
    <xf numFmtId="171" fontId="9" fillId="0" borderId="5" xfId="24" applyNumberFormat="1" applyFont="1" applyBorder="1" applyAlignment="1">
      <alignment horizontal="center" vertical="center"/>
    </xf>
    <xf numFmtId="0" fontId="4" fillId="0" borderId="5" xfId="24" applyFont="1" applyBorder="1" applyAlignment="1">
      <alignment vertical="center"/>
    </xf>
    <xf numFmtId="0" fontId="4" fillId="0" borderId="0" xfId="24" applyFont="1" applyFill="1" applyBorder="1" applyAlignment="1">
      <alignment vertical="center"/>
    </xf>
    <xf numFmtId="0" fontId="9" fillId="0" borderId="0" xfId="24" applyFont="1" applyBorder="1" applyAlignment="1">
      <alignment horizontal="right" vertical="center"/>
    </xf>
    <xf numFmtId="0" fontId="11" fillId="0" borderId="5" xfId="24" applyFont="1" applyFill="1" applyBorder="1" applyAlignment="1">
      <alignment vertical="center"/>
    </xf>
    <xf numFmtId="0" fontId="11" fillId="0" borderId="0" xfId="24" applyFont="1" applyFill="1" applyBorder="1" applyAlignment="1">
      <alignment vertical="center"/>
    </xf>
    <xf numFmtId="0" fontId="9" fillId="0" borderId="0" xfId="24" applyFont="1" applyFill="1" applyBorder="1" applyAlignment="1">
      <alignment horizontal="right" vertical="center" wrapText="1"/>
    </xf>
    <xf numFmtId="0" fontId="9" fillId="0" borderId="5" xfId="24" applyFont="1" applyFill="1" applyBorder="1" applyAlignment="1">
      <alignment horizontal="right" vertical="center" wrapText="1"/>
    </xf>
    <xf numFmtId="0" fontId="4" fillId="0" borderId="0" xfId="24" quotePrefix="1" applyFont="1" applyBorder="1" applyAlignment="1">
      <alignment vertical="center"/>
    </xf>
    <xf numFmtId="0" fontId="9" fillId="2" borderId="0" xfId="24" applyFont="1" applyFill="1" applyBorder="1" applyAlignment="1">
      <alignment vertical="center"/>
    </xf>
    <xf numFmtId="164" fontId="4" fillId="0" borderId="0" xfId="33" applyFont="1" applyBorder="1" applyAlignment="1">
      <alignment vertical="center"/>
    </xf>
    <xf numFmtId="179" fontId="4" fillId="0" borderId="0" xfId="32" applyNumberFormat="1" applyFont="1" applyFill="1" applyBorder="1" applyAlignment="1">
      <alignment horizontal="right" vertical="center"/>
    </xf>
    <xf numFmtId="164" fontId="4" fillId="0" borderId="0" xfId="33" applyFont="1" applyFill="1" applyBorder="1" applyAlignment="1">
      <alignment vertical="center"/>
    </xf>
    <xf numFmtId="1" fontId="4" fillId="0" borderId="0" xfId="24" applyNumberFormat="1" applyFont="1" applyFill="1" applyBorder="1" applyAlignment="1">
      <alignment vertical="center"/>
    </xf>
    <xf numFmtId="179" fontId="4" fillId="0" borderId="0" xfId="32" applyNumberFormat="1" applyFont="1" applyFill="1" applyBorder="1" applyAlignment="1">
      <alignment vertical="center"/>
    </xf>
    <xf numFmtId="3" fontId="4" fillId="0" borderId="0" xfId="33" applyNumberFormat="1" applyFont="1" applyFill="1" applyBorder="1" applyAlignment="1">
      <alignment horizontal="right" vertical="center"/>
    </xf>
    <xf numFmtId="179" fontId="4" fillId="0" borderId="0" xfId="33" applyNumberFormat="1" applyFont="1" applyFill="1" applyBorder="1" applyAlignment="1">
      <alignment horizontal="right" vertical="center"/>
    </xf>
    <xf numFmtId="0" fontId="9" fillId="0" borderId="0" xfId="24" applyFont="1" applyBorder="1" applyAlignment="1">
      <alignment vertical="center"/>
    </xf>
    <xf numFmtId="179" fontId="9" fillId="0" borderId="0" xfId="33" applyNumberFormat="1" applyFont="1" applyBorder="1" applyAlignment="1">
      <alignment horizontal="right" vertical="center"/>
    </xf>
    <xf numFmtId="10" fontId="4" fillId="0" borderId="0" xfId="24" applyNumberFormat="1" applyFont="1" applyFill="1" applyBorder="1" applyAlignment="1">
      <alignment vertical="center"/>
    </xf>
    <xf numFmtId="10" fontId="9" fillId="0" borderId="5" xfId="24" applyNumberFormat="1" applyFont="1" applyFill="1" applyBorder="1" applyAlignment="1">
      <alignment horizontal="right" vertical="center"/>
    </xf>
    <xf numFmtId="10" fontId="9" fillId="0" borderId="0" xfId="24" applyNumberFormat="1" applyFont="1" applyFill="1" applyBorder="1" applyAlignment="1">
      <alignment horizontal="right" vertical="center"/>
    </xf>
    <xf numFmtId="10" fontId="4" fillId="0" borderId="5" xfId="24" quotePrefix="1" applyNumberFormat="1" applyFont="1" applyFill="1" applyBorder="1" applyAlignment="1">
      <alignment horizontal="right" vertical="center"/>
    </xf>
    <xf numFmtId="10" fontId="4" fillId="0" borderId="0" xfId="24" quotePrefix="1" applyNumberFormat="1" applyFont="1" applyFill="1" applyBorder="1" applyAlignment="1">
      <alignment horizontal="right" vertical="center"/>
    </xf>
    <xf numFmtId="0" fontId="9" fillId="2" borderId="0" xfId="24" applyFont="1" applyFill="1" applyBorder="1" applyAlignment="1">
      <alignment horizontal="left" vertical="center"/>
    </xf>
    <xf numFmtId="0" fontId="4" fillId="0" borderId="0" xfId="24" applyFont="1" applyFill="1" applyBorder="1" applyAlignment="1">
      <alignment horizontal="left" vertical="center"/>
    </xf>
    <xf numFmtId="10" fontId="4" fillId="0" borderId="0" xfId="33" applyNumberFormat="1" applyFont="1" applyFill="1" applyBorder="1" applyAlignment="1">
      <alignment horizontal="right" vertical="center"/>
    </xf>
    <xf numFmtId="10" fontId="4" fillId="0" borderId="0" xfId="44" applyNumberFormat="1" applyFont="1" applyBorder="1" applyAlignment="1">
      <alignment horizontal="right" vertical="center"/>
    </xf>
    <xf numFmtId="164" fontId="4" fillId="0" borderId="0" xfId="33" applyFont="1" applyFill="1" applyBorder="1" applyAlignment="1">
      <alignment horizontal="right" vertical="center"/>
    </xf>
    <xf numFmtId="164" fontId="9" fillId="0" borderId="0" xfId="33" applyFont="1" applyFill="1" applyBorder="1" applyAlignment="1">
      <alignment horizontal="right" vertical="center"/>
    </xf>
    <xf numFmtId="0" fontId="9" fillId="0" borderId="0" xfId="32" applyFont="1" applyFill="1" applyBorder="1" applyAlignment="1">
      <alignment horizontal="center" vertical="center"/>
    </xf>
    <xf numFmtId="0" fontId="9" fillId="0" borderId="0" xfId="24" applyFont="1" applyFill="1" applyBorder="1" applyAlignment="1">
      <alignment vertical="center"/>
    </xf>
    <xf numFmtId="10" fontId="9" fillId="0" borderId="0" xfId="44" applyNumberFormat="1" applyFont="1" applyBorder="1" applyAlignment="1">
      <alignment vertical="center"/>
    </xf>
    <xf numFmtId="164" fontId="4" fillId="0" borderId="0" xfId="2" applyFont="1" applyFill="1" applyBorder="1" applyAlignment="1">
      <alignment horizontal="right" vertical="center"/>
    </xf>
    <xf numFmtId="164" fontId="4" fillId="0" borderId="0" xfId="2" applyFont="1" applyBorder="1" applyAlignment="1">
      <alignment vertical="center"/>
    </xf>
    <xf numFmtId="0" fontId="4" fillId="0" borderId="6" xfId="24" applyFont="1" applyBorder="1" applyAlignment="1">
      <alignment vertical="center"/>
    </xf>
    <xf numFmtId="0" fontId="4" fillId="0" borderId="7" xfId="24" applyFont="1" applyBorder="1" applyAlignment="1">
      <alignment vertical="center"/>
    </xf>
    <xf numFmtId="0" fontId="4" fillId="0" borderId="7" xfId="24" applyFont="1" applyFill="1" applyBorder="1" applyAlignment="1">
      <alignment vertical="center"/>
    </xf>
    <xf numFmtId="164" fontId="4" fillId="0" borderId="7" xfId="2" applyFont="1" applyFill="1" applyBorder="1" applyAlignment="1">
      <alignment horizontal="right" vertical="center"/>
    </xf>
    <xf numFmtId="164" fontId="4" fillId="0" borderId="7" xfId="2" applyFont="1" applyBorder="1" applyAlignment="1">
      <alignment vertical="center"/>
    </xf>
    <xf numFmtId="0" fontId="4" fillId="0" borderId="8" xfId="24" applyFont="1" applyFill="1" applyBorder="1" applyAlignment="1">
      <alignment vertical="center"/>
    </xf>
    <xf numFmtId="10" fontId="9" fillId="0" borderId="0" xfId="22" applyNumberFormat="1" applyFont="1" applyBorder="1" applyAlignment="1">
      <alignment vertical="center"/>
    </xf>
    <xf numFmtId="0" fontId="4" fillId="0" borderId="0" xfId="24" applyFont="1" applyFill="1" applyBorder="1" applyAlignment="1">
      <alignment horizontal="right" vertical="center"/>
    </xf>
    <xf numFmtId="10" fontId="9" fillId="0" borderId="0" xfId="22" applyNumberFormat="1" applyFont="1" applyBorder="1" applyAlignment="1">
      <alignment horizontal="right" vertical="center"/>
    </xf>
    <xf numFmtId="176" fontId="9" fillId="0" borderId="0" xfId="24" applyNumberFormat="1" applyFont="1" applyFill="1" applyBorder="1" applyAlignment="1">
      <alignment horizontal="right" vertical="center"/>
    </xf>
    <xf numFmtId="10" fontId="4" fillId="0" borderId="0" xfId="22" applyNumberFormat="1" applyFont="1" applyBorder="1" applyAlignment="1">
      <alignment horizontal="right" vertical="center"/>
    </xf>
    <xf numFmtId="10" fontId="4" fillId="0" borderId="0" xfId="22" applyNumberFormat="1" applyFont="1" applyFill="1" applyBorder="1" applyAlignment="1">
      <alignment vertical="center"/>
    </xf>
    <xf numFmtId="172" fontId="4" fillId="0" borderId="0" xfId="22" applyNumberFormat="1" applyFont="1" applyFill="1" applyBorder="1" applyAlignment="1">
      <alignment vertical="center"/>
    </xf>
    <xf numFmtId="10" fontId="33" fillId="0" borderId="0" xfId="22" applyNumberFormat="1" applyFont="1" applyFill="1" applyBorder="1" applyAlignment="1">
      <alignment vertical="center"/>
    </xf>
    <xf numFmtId="164" fontId="9" fillId="0" borderId="0" xfId="2" applyFont="1" applyFill="1" applyBorder="1" applyAlignment="1">
      <alignment horizontal="right" vertical="center"/>
    </xf>
    <xf numFmtId="167" fontId="9" fillId="0" borderId="0" xfId="24" applyNumberFormat="1" applyFont="1" applyFill="1" applyBorder="1" applyAlignment="1">
      <alignment horizontal="right" vertical="center"/>
    </xf>
    <xf numFmtId="1" fontId="4" fillId="0" borderId="0" xfId="24" applyNumberFormat="1" applyFont="1" applyBorder="1" applyAlignment="1">
      <alignment vertical="center"/>
    </xf>
    <xf numFmtId="3" fontId="4" fillId="0" borderId="0" xfId="2" applyNumberFormat="1" applyFont="1" applyFill="1" applyBorder="1" applyAlignment="1">
      <alignment horizontal="right" vertical="center"/>
    </xf>
    <xf numFmtId="164" fontId="4" fillId="0" borderId="0" xfId="24" applyNumberFormat="1" applyFont="1" applyBorder="1" applyAlignment="1">
      <alignment vertical="center"/>
    </xf>
    <xf numFmtId="4" fontId="4" fillId="0" borderId="0" xfId="24" applyNumberFormat="1" applyFont="1" applyBorder="1" applyAlignment="1">
      <alignment vertical="center"/>
    </xf>
    <xf numFmtId="10" fontId="4" fillId="0" borderId="0" xfId="24" applyNumberFormat="1" applyFont="1" applyBorder="1" applyAlignment="1">
      <alignment vertical="center"/>
    </xf>
    <xf numFmtId="165" fontId="4" fillId="2" borderId="0" xfId="35" applyFont="1" applyFill="1" applyBorder="1" applyAlignment="1">
      <alignment horizontal="center" vertical="center"/>
    </xf>
    <xf numFmtId="165" fontId="4" fillId="2" borderId="5" xfId="64" applyFont="1" applyFill="1" applyBorder="1" applyAlignment="1">
      <alignment horizontal="center" vertical="center"/>
    </xf>
    <xf numFmtId="0" fontId="9" fillId="0" borderId="0" xfId="32" applyFont="1" applyBorder="1" applyAlignment="1">
      <alignment horizontal="center" vertical="center"/>
    </xf>
    <xf numFmtId="0" fontId="30" fillId="2" borderId="35" xfId="29" applyFont="1" applyFill="1" applyBorder="1" applyAlignment="1">
      <alignment horizontal="center" vertical="center" wrapText="1"/>
    </xf>
    <xf numFmtId="10" fontId="4" fillId="0" borderId="28" xfId="21" applyNumberFormat="1" applyFont="1" applyFill="1" applyBorder="1" applyAlignment="1">
      <alignment vertical="center"/>
    </xf>
    <xf numFmtId="10" fontId="4" fillId="0" borderId="56" xfId="21" applyNumberFormat="1" applyFont="1" applyFill="1" applyBorder="1" applyAlignment="1">
      <alignment vertical="center"/>
    </xf>
    <xf numFmtId="10" fontId="4" fillId="0" borderId="0" xfId="32" applyNumberFormat="1" applyFont="1" applyFill="1" applyBorder="1" applyAlignment="1">
      <alignment horizontal="right" vertical="center"/>
    </xf>
    <xf numFmtId="179" fontId="4" fillId="0" borderId="0" xfId="21" applyNumberFormat="1" applyFont="1" applyBorder="1" applyAlignment="1">
      <alignment horizontal="right" vertical="center"/>
    </xf>
    <xf numFmtId="176" fontId="4" fillId="0" borderId="0" xfId="32" applyNumberFormat="1" applyFont="1" applyFill="1" applyBorder="1" applyAlignment="1">
      <alignment horizontal="right" vertical="center"/>
    </xf>
    <xf numFmtId="0" fontId="4" fillId="0" borderId="34" xfId="32" applyFont="1" applyBorder="1" applyAlignment="1">
      <alignment vertical="center"/>
    </xf>
    <xf numFmtId="179" fontId="9" fillId="0" borderId="0" xfId="0" applyNumberFormat="1" applyFont="1" applyFill="1" applyBorder="1" applyAlignment="1">
      <alignment horizontal="right" vertical="center"/>
    </xf>
    <xf numFmtId="0" fontId="9" fillId="0" borderId="0" xfId="0" applyFont="1" applyBorder="1" applyAlignment="1">
      <alignment horizontal="right" vertical="center"/>
    </xf>
    <xf numFmtId="10" fontId="4" fillId="0" borderId="0" xfId="21" applyNumberFormat="1" applyFont="1" applyBorder="1" applyAlignment="1">
      <alignment horizontal="right" vertical="center"/>
    </xf>
    <xf numFmtId="0" fontId="44" fillId="0" borderId="0" xfId="0" applyFont="1" applyBorder="1" applyAlignment="1">
      <alignment vertical="center"/>
    </xf>
    <xf numFmtId="14" fontId="9" fillId="0" borderId="0" xfId="0" applyNumberFormat="1" applyFont="1" applyAlignment="1">
      <alignment horizontal="center" vertical="center"/>
    </xf>
    <xf numFmtId="0" fontId="9" fillId="0" borderId="0" xfId="0" applyFont="1" applyAlignment="1">
      <alignment horizontal="center" vertical="center"/>
    </xf>
    <xf numFmtId="0" fontId="27" fillId="0" borderId="0" xfId="0" quotePrefix="1" applyFont="1" applyBorder="1" applyAlignment="1">
      <alignment vertical="center"/>
    </xf>
    <xf numFmtId="0" fontId="41" fillId="0" borderId="0" xfId="0" applyFont="1" applyBorder="1" applyAlignment="1">
      <alignment vertical="center"/>
    </xf>
    <xf numFmtId="0" fontId="9" fillId="0" borderId="0" xfId="0" applyFont="1" applyBorder="1" applyAlignment="1">
      <alignment horizontal="center" vertical="center" wrapText="1"/>
    </xf>
    <xf numFmtId="0" fontId="40" fillId="0" borderId="0" xfId="0" applyFont="1" applyAlignment="1">
      <alignment horizontal="left" vertical="center"/>
    </xf>
    <xf numFmtId="0" fontId="9" fillId="0" borderId="0" xfId="0" applyFont="1" applyBorder="1" applyAlignment="1">
      <alignment horizontal="right" vertical="center" wrapText="1"/>
    </xf>
    <xf numFmtId="3" fontId="9" fillId="0" borderId="0" xfId="0" quotePrefix="1" applyNumberFormat="1" applyFont="1" applyFill="1" applyBorder="1" applyAlignment="1">
      <alignment vertical="center"/>
    </xf>
    <xf numFmtId="179" fontId="9" fillId="0" borderId="0" xfId="0" applyNumberFormat="1" applyFont="1" applyFill="1" applyAlignment="1">
      <alignment horizontal="right" vertical="center"/>
    </xf>
    <xf numFmtId="179" fontId="9" fillId="0" borderId="0" xfId="0" applyNumberFormat="1" applyFont="1" applyFill="1" applyBorder="1" applyAlignment="1">
      <alignment vertical="center"/>
    </xf>
    <xf numFmtId="179" fontId="9" fillId="0" borderId="0" xfId="1" applyNumberFormat="1" applyFont="1" applyFill="1" applyBorder="1" applyAlignment="1">
      <alignment horizontal="right" vertical="center"/>
    </xf>
    <xf numFmtId="179" fontId="4" fillId="0" borderId="0" xfId="0" applyNumberFormat="1" applyFont="1" applyFill="1" applyAlignment="1">
      <alignment horizontal="right" vertical="center"/>
    </xf>
    <xf numFmtId="3" fontId="4" fillId="0" borderId="0" xfId="0" applyNumberFormat="1" applyFont="1" applyBorder="1" applyAlignment="1">
      <alignment vertical="center"/>
    </xf>
    <xf numFmtId="179" fontId="4" fillId="0" borderId="0" xfId="0" applyNumberFormat="1" applyFont="1" applyFill="1" applyAlignment="1">
      <alignment vertical="center"/>
    </xf>
    <xf numFmtId="0" fontId="9" fillId="0" borderId="0" xfId="0" quotePrefix="1" applyFont="1" applyBorder="1" applyAlignment="1">
      <alignment vertical="center"/>
    </xf>
    <xf numFmtId="0" fontId="9" fillId="0" borderId="4" xfId="0" applyFont="1" applyBorder="1" applyAlignment="1">
      <alignment vertical="center"/>
    </xf>
    <xf numFmtId="3" fontId="9" fillId="0" borderId="0" xfId="0" quotePrefix="1" applyNumberFormat="1" applyFont="1" applyBorder="1" applyAlignment="1">
      <alignment vertical="center"/>
    </xf>
    <xf numFmtId="179" fontId="4" fillId="0" borderId="0" xfId="1" applyNumberFormat="1" applyFont="1" applyBorder="1" applyAlignment="1">
      <alignment horizontal="right" vertical="center"/>
    </xf>
    <xf numFmtId="179" fontId="9" fillId="0" borderId="0" xfId="0" applyNumberFormat="1" applyFont="1" applyBorder="1" applyAlignment="1">
      <alignment vertical="center"/>
    </xf>
    <xf numFmtId="179" fontId="9" fillId="0" borderId="0" xfId="0" applyNumberFormat="1" applyFont="1" applyBorder="1" applyAlignment="1">
      <alignment horizontal="right" vertical="center"/>
    </xf>
    <xf numFmtId="179" fontId="4" fillId="0" borderId="0" xfId="0" applyNumberFormat="1" applyFont="1" applyAlignment="1">
      <alignment vertical="center"/>
    </xf>
    <xf numFmtId="179" fontId="4" fillId="0" borderId="0" xfId="0" applyNumberFormat="1" applyFont="1" applyAlignment="1">
      <alignment horizontal="right" vertical="center"/>
    </xf>
    <xf numFmtId="10" fontId="4" fillId="0" borderId="0" xfId="21" applyNumberFormat="1" applyFont="1" applyAlignment="1">
      <alignment horizontal="right" vertical="center"/>
    </xf>
    <xf numFmtId="166" fontId="4" fillId="0" borderId="28" xfId="32" applyNumberFormat="1" applyFont="1" applyFill="1" applyBorder="1" applyAlignment="1">
      <alignment horizontal="right" vertical="center"/>
    </xf>
    <xf numFmtId="166" fontId="4" fillId="0" borderId="0" xfId="32" applyNumberFormat="1" applyFont="1" applyFill="1" applyBorder="1" applyAlignment="1">
      <alignment horizontal="right" vertical="center"/>
    </xf>
    <xf numFmtId="166" fontId="4" fillId="0" borderId="7" xfId="32" applyNumberFormat="1" applyFont="1" applyBorder="1" applyAlignment="1">
      <alignment vertical="center"/>
    </xf>
    <xf numFmtId="166" fontId="4" fillId="0" borderId="7" xfId="32" applyNumberFormat="1" applyFont="1" applyFill="1" applyBorder="1" applyAlignment="1">
      <alignment horizontal="right" vertical="center"/>
    </xf>
    <xf numFmtId="166" fontId="4" fillId="0" borderId="0" xfId="32" applyNumberFormat="1" applyFont="1" applyBorder="1" applyAlignment="1">
      <alignment horizontal="right" vertical="center" wrapText="1"/>
    </xf>
    <xf numFmtId="166" fontId="4" fillId="0" borderId="0" xfId="32" applyNumberFormat="1" applyFont="1" applyBorder="1" applyAlignment="1">
      <alignment vertical="center"/>
    </xf>
    <xf numFmtId="166" fontId="4" fillId="0" borderId="7" xfId="32" applyNumberFormat="1" applyFont="1" applyBorder="1" applyAlignment="1">
      <alignment horizontal="right" vertical="center" wrapText="1"/>
    </xf>
    <xf numFmtId="0" fontId="11" fillId="5" borderId="0" xfId="32" applyFont="1" applyFill="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28" fillId="0" borderId="0" xfId="0" applyFont="1" applyAlignment="1">
      <alignment horizontal="left" vertical="center"/>
    </xf>
    <xf numFmtId="0" fontId="4" fillId="0" borderId="0" xfId="0" applyFont="1" applyAlignment="1">
      <alignment horizontal="center" vertical="center"/>
    </xf>
    <xf numFmtId="10" fontId="4" fillId="0" borderId="2" xfId="0" applyNumberFormat="1" applyFont="1" applyBorder="1" applyAlignment="1">
      <alignment vertical="center"/>
    </xf>
    <xf numFmtId="10" fontId="4" fillId="0" borderId="3" xfId="0" applyNumberFormat="1" applyFont="1" applyBorder="1" applyAlignment="1">
      <alignment vertical="center"/>
    </xf>
    <xf numFmtId="10" fontId="4" fillId="0" borderId="0" xfId="0" applyNumberFormat="1" applyFont="1" applyAlignment="1">
      <alignment vertical="center"/>
    </xf>
    <xf numFmtId="10" fontId="4" fillId="0" borderId="5" xfId="0" applyNumberFormat="1" applyFont="1" applyBorder="1" applyAlignment="1">
      <alignment vertical="center"/>
    </xf>
    <xf numFmtId="10" fontId="4" fillId="0" borderId="7" xfId="0" applyNumberFormat="1" applyFont="1" applyBorder="1" applyAlignment="1">
      <alignment vertical="center"/>
    </xf>
    <xf numFmtId="10" fontId="4" fillId="0" borderId="8" xfId="0" applyNumberFormat="1" applyFont="1" applyBorder="1" applyAlignment="1">
      <alignment vertical="center"/>
    </xf>
    <xf numFmtId="10" fontId="4" fillId="0" borderId="28" xfId="21" quotePrefix="1" applyNumberFormat="1" applyFont="1" applyBorder="1" applyAlignment="1">
      <alignment horizontal="right" vertical="center"/>
    </xf>
    <xf numFmtId="166" fontId="4" fillId="0" borderId="28" xfId="32" applyNumberFormat="1" applyFont="1" applyBorder="1" applyAlignment="1">
      <alignment horizontal="right" vertical="center" wrapText="1"/>
    </xf>
    <xf numFmtId="166" fontId="4" fillId="0" borderId="28" xfId="32" applyNumberFormat="1" applyFont="1" applyBorder="1" applyAlignment="1">
      <alignment vertical="center"/>
    </xf>
    <xf numFmtId="10" fontId="4" fillId="0" borderId="56" xfId="21" quotePrefix="1" applyNumberFormat="1" applyFont="1" applyBorder="1" applyAlignment="1">
      <alignment horizontal="right" vertical="center"/>
    </xf>
    <xf numFmtId="10" fontId="4" fillId="0" borderId="5" xfId="21" quotePrefix="1" applyNumberFormat="1" applyFont="1" applyBorder="1" applyAlignment="1">
      <alignment horizontal="right" vertical="center"/>
    </xf>
    <xf numFmtId="10" fontId="4" fillId="0" borderId="8" xfId="21" quotePrefix="1" applyNumberFormat="1" applyFont="1" applyBorder="1" applyAlignment="1">
      <alignment horizontal="right" vertical="center"/>
    </xf>
    <xf numFmtId="0" fontId="4" fillId="0" borderId="29" xfId="32" quotePrefix="1" applyFont="1" applyBorder="1" applyAlignment="1">
      <alignment vertical="center"/>
    </xf>
    <xf numFmtId="44" fontId="4" fillId="0" borderId="2" xfId="0" applyNumberFormat="1" applyFont="1" applyFill="1" applyBorder="1" applyAlignment="1">
      <alignment horizontal="right" vertical="center"/>
    </xf>
    <xf numFmtId="44" fontId="13" fillId="0" borderId="2" xfId="0" applyNumberFormat="1" applyFont="1" applyFill="1" applyBorder="1" applyAlignment="1">
      <alignment horizontal="right" vertical="center"/>
    </xf>
    <xf numFmtId="44" fontId="4" fillId="0" borderId="0" xfId="0" applyNumberFormat="1" applyFont="1" applyFill="1" applyBorder="1" applyAlignment="1">
      <alignment horizontal="right" vertical="center"/>
    </xf>
    <xf numFmtId="44" fontId="13" fillId="0" borderId="0" xfId="0" applyNumberFormat="1" applyFont="1" applyFill="1" applyBorder="1" applyAlignment="1">
      <alignment horizontal="right" vertical="center"/>
    </xf>
    <xf numFmtId="44" fontId="4" fillId="0" borderId="7" xfId="0" applyNumberFormat="1" applyFont="1" applyFill="1" applyBorder="1" applyAlignment="1">
      <alignment horizontal="right" vertical="center"/>
    </xf>
    <xf numFmtId="44" fontId="13" fillId="0" borderId="7" xfId="0" applyNumberFormat="1" applyFont="1" applyFill="1" applyBorder="1" applyAlignment="1">
      <alignment horizontal="right" vertical="center"/>
    </xf>
    <xf numFmtId="44" fontId="4" fillId="0" borderId="2" xfId="1" applyNumberFormat="1" applyFont="1" applyBorder="1" applyAlignment="1">
      <alignment horizontal="right" vertical="center"/>
    </xf>
    <xf numFmtId="44" fontId="4" fillId="0" borderId="0" xfId="1" applyNumberFormat="1" applyFont="1" applyFill="1" applyBorder="1" applyAlignment="1">
      <alignment horizontal="right" vertical="center"/>
    </xf>
    <xf numFmtId="44" fontId="4" fillId="0" borderId="2" xfId="1" applyNumberFormat="1" applyFont="1" applyFill="1" applyBorder="1" applyAlignment="1">
      <alignment vertical="center"/>
    </xf>
    <xf numFmtId="44" fontId="4" fillId="0" borderId="0" xfId="0" applyNumberFormat="1" applyFont="1" applyFill="1" applyAlignment="1">
      <alignment vertical="center"/>
    </xf>
    <xf numFmtId="44" fontId="8" fillId="0" borderId="33" xfId="1" applyNumberFormat="1" applyFont="1" applyFill="1" applyBorder="1" applyAlignment="1">
      <alignment vertical="center"/>
    </xf>
    <xf numFmtId="44" fontId="8" fillId="0" borderId="38" xfId="1" applyNumberFormat="1" applyFont="1" applyFill="1" applyBorder="1" applyAlignment="1">
      <alignment vertical="center"/>
    </xf>
    <xf numFmtId="44" fontId="8" fillId="0" borderId="10" xfId="1" applyNumberFormat="1" applyFont="1" applyFill="1" applyBorder="1" applyAlignment="1">
      <alignment vertical="center"/>
    </xf>
    <xf numFmtId="44" fontId="8" fillId="0" borderId="11" xfId="1" applyNumberFormat="1" applyFont="1" applyFill="1" applyBorder="1" applyAlignment="1">
      <alignment vertical="center"/>
    </xf>
    <xf numFmtId="0" fontId="45" fillId="0" borderId="0" xfId="3" applyFont="1" applyAlignment="1" applyProtection="1"/>
    <xf numFmtId="0" fontId="30" fillId="2" borderId="67" xfId="29" applyFont="1" applyFill="1" applyBorder="1" applyAlignment="1">
      <alignment horizontal="center" vertical="center" wrapText="1"/>
    </xf>
    <xf numFmtId="0" fontId="30" fillId="2" borderId="69" xfId="29" applyFont="1" applyFill="1" applyBorder="1" applyAlignment="1">
      <alignment horizontal="center" vertical="center" wrapText="1"/>
    </xf>
    <xf numFmtId="0" fontId="30" fillId="2" borderId="35" xfId="29" applyFont="1" applyFill="1" applyBorder="1" applyAlignment="1">
      <alignment horizontal="center" vertical="center" wrapText="1"/>
    </xf>
    <xf numFmtId="0" fontId="30" fillId="2" borderId="68" xfId="29" applyFont="1" applyFill="1" applyBorder="1" applyAlignment="1">
      <alignment horizontal="center" vertical="center" wrapText="1"/>
    </xf>
    <xf numFmtId="0" fontId="30" fillId="2" borderId="30" xfId="29" applyFont="1" applyFill="1" applyBorder="1" applyAlignment="1">
      <alignment horizontal="center" vertical="center" wrapText="1"/>
    </xf>
    <xf numFmtId="0" fontId="8" fillId="0" borderId="43" xfId="9" applyFont="1" applyFill="1" applyBorder="1" applyAlignment="1">
      <alignment horizontal="center" vertical="center" wrapText="1"/>
    </xf>
    <xf numFmtId="0" fontId="8" fillId="0" borderId="47" xfId="9" applyFont="1" applyFill="1" applyBorder="1" applyAlignment="1">
      <alignment horizontal="center" vertical="center" wrapText="1"/>
    </xf>
    <xf numFmtId="0" fontId="8" fillId="0" borderId="14" xfId="9" applyFont="1" applyFill="1" applyBorder="1" applyAlignment="1">
      <alignment horizontal="center" vertical="center" wrapText="1"/>
    </xf>
    <xf numFmtId="0" fontId="8" fillId="0" borderId="60" xfId="9" applyFont="1" applyFill="1" applyBorder="1" applyAlignment="1">
      <alignment horizontal="center" vertical="center" wrapText="1"/>
    </xf>
    <xf numFmtId="4" fontId="8" fillId="0" borderId="71" xfId="12" applyNumberFormat="1" applyFont="1" applyFill="1" applyBorder="1" applyAlignment="1">
      <alignment horizontal="center" vertical="center" wrapText="1"/>
    </xf>
    <xf numFmtId="4" fontId="8" fillId="0" borderId="72" xfId="12" applyNumberFormat="1" applyFont="1" applyFill="1" applyBorder="1" applyAlignment="1">
      <alignment horizontal="center" vertical="center" wrapText="1"/>
    </xf>
    <xf numFmtId="4" fontId="8" fillId="0" borderId="63" xfId="12" applyNumberFormat="1" applyFont="1" applyFill="1" applyBorder="1" applyAlignment="1">
      <alignment horizontal="center" vertical="center" wrapText="1"/>
    </xf>
    <xf numFmtId="0" fontId="8" fillId="0" borderId="43" xfId="8" applyFont="1" applyFill="1" applyBorder="1" applyAlignment="1">
      <alignment horizontal="left" vertical="center" wrapText="1"/>
    </xf>
    <xf numFmtId="0" fontId="8" fillId="0" borderId="47" xfId="8" applyFont="1" applyFill="1" applyBorder="1" applyAlignment="1">
      <alignment horizontal="left" vertical="center" wrapText="1"/>
    </xf>
    <xf numFmtId="0" fontId="8" fillId="0" borderId="14" xfId="8" applyFont="1" applyFill="1" applyBorder="1" applyAlignment="1">
      <alignment horizontal="left" vertical="center" wrapText="1"/>
    </xf>
    <xf numFmtId="0" fontId="32" fillId="0" borderId="49" xfId="31" applyFont="1" applyFill="1" applyBorder="1" applyAlignment="1">
      <alignment horizontal="left" vertical="center" wrapText="1"/>
    </xf>
    <xf numFmtId="0" fontId="32" fillId="0" borderId="41" xfId="31" applyFont="1" applyFill="1" applyBorder="1" applyAlignment="1">
      <alignment horizontal="left" vertical="center" wrapText="1"/>
    </xf>
    <xf numFmtId="0" fontId="32" fillId="0" borderId="10" xfId="31" applyFont="1" applyFill="1" applyBorder="1" applyAlignment="1">
      <alignment horizontal="left" vertical="center" wrapText="1"/>
    </xf>
    <xf numFmtId="0" fontId="32" fillId="0" borderId="12" xfId="3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1" xfId="0" applyFont="1" applyFill="1" applyBorder="1" applyAlignment="1">
      <alignment horizontal="center" vertical="center"/>
    </xf>
    <xf numFmtId="0" fontId="8" fillId="2" borderId="40" xfId="29" applyFont="1" applyFill="1" applyBorder="1" applyAlignment="1">
      <alignment horizontal="center" vertical="center" wrapText="1"/>
    </xf>
    <xf numFmtId="0" fontId="8" fillId="2" borderId="39" xfId="29" applyFont="1" applyFill="1" applyBorder="1" applyAlignment="1">
      <alignment horizontal="center" vertical="center" wrapText="1"/>
    </xf>
    <xf numFmtId="0" fontId="8" fillId="2" borderId="41" xfId="29"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cellXfs>
  <cellStyles count="66">
    <cellStyle name="Euro" xfId="1" xr:uid="{00000000-0005-0000-0000-000000000000}"/>
    <cellStyle name="Euro 2" xfId="2" xr:uid="{00000000-0005-0000-0000-000001000000}"/>
    <cellStyle name="Euro 2 2" xfId="33" xr:uid="{00000000-0005-0000-0000-000002000000}"/>
    <cellStyle name="Euro 2 3" xfId="63" xr:uid="{00000000-0005-0000-0000-000003000000}"/>
    <cellStyle name="Hyperlink 2" xfId="34" xr:uid="{00000000-0005-0000-0000-000004000000}"/>
    <cellStyle name="Komma" xfId="4" builtinId="3"/>
    <cellStyle name="Komma 2" xfId="5" xr:uid="{00000000-0005-0000-0000-000006000000}"/>
    <cellStyle name="Komma 2 2" xfId="35" xr:uid="{00000000-0005-0000-0000-000007000000}"/>
    <cellStyle name="Komma 3" xfId="6" xr:uid="{00000000-0005-0000-0000-000008000000}"/>
    <cellStyle name="Komma 3 2" xfId="36" xr:uid="{00000000-0005-0000-0000-000009000000}"/>
    <cellStyle name="Komma 4" xfId="37" xr:uid="{00000000-0005-0000-0000-00000A000000}"/>
    <cellStyle name="Komma 4 2" xfId="38" xr:uid="{00000000-0005-0000-0000-00000B000000}"/>
    <cellStyle name="Komma 4 3" xfId="39" xr:uid="{00000000-0005-0000-0000-00000C000000}"/>
    <cellStyle name="Komma 5" xfId="40" xr:uid="{00000000-0005-0000-0000-00000D000000}"/>
    <cellStyle name="Komma 6" xfId="41" xr:uid="{00000000-0005-0000-0000-00000E000000}"/>
    <cellStyle name="Komma 7" xfId="42" xr:uid="{00000000-0005-0000-0000-00000F000000}"/>
    <cellStyle name="Komma 8" xfId="43" xr:uid="{00000000-0005-0000-0000-000010000000}"/>
    <cellStyle name="Komma 9" xfId="64" xr:uid="{00000000-0005-0000-0000-000011000000}"/>
    <cellStyle name="Link" xfId="3" builtinId="8"/>
    <cellStyle name="Normal_Concentration_1" xfId="7" xr:uid="{00000000-0005-0000-0000-000013000000}"/>
    <cellStyle name="Normal_Insurances_1" xfId="8" xr:uid="{00000000-0005-0000-0000-000014000000}"/>
    <cellStyle name="Normal_Object Type_1" xfId="9" xr:uid="{00000000-0005-0000-0000-000015000000}"/>
    <cellStyle name="Normal_Obligor Region" xfId="10" xr:uid="{00000000-0005-0000-0000-000016000000}"/>
    <cellStyle name="Normal_Original PB" xfId="11" xr:uid="{00000000-0005-0000-0000-000017000000}"/>
    <cellStyle name="Normal_Original PB_1" xfId="12" xr:uid="{00000000-0005-0000-0000-000018000000}"/>
    <cellStyle name="Normal_Original Term_1" xfId="13" xr:uid="{00000000-0005-0000-0000-000019000000}"/>
    <cellStyle name="Normal_Payment" xfId="14" xr:uid="{00000000-0005-0000-0000-00001A000000}"/>
    <cellStyle name="Normal_Payment_1" xfId="15" xr:uid="{00000000-0005-0000-0000-00001B000000}"/>
    <cellStyle name="Normal_Remaining Term_1" xfId="16" xr:uid="{00000000-0005-0000-0000-00001C000000}"/>
    <cellStyle name="Normal_Seasoning_1" xfId="17" xr:uid="{00000000-0005-0000-0000-00001D000000}"/>
    <cellStyle name="Normal_Sheet1" xfId="18" xr:uid="{00000000-0005-0000-0000-00001E000000}"/>
    <cellStyle name="Normal_Yield" xfId="19" xr:uid="{00000000-0005-0000-0000-00001F000000}"/>
    <cellStyle name="Normal_Yield_1" xfId="20" xr:uid="{00000000-0005-0000-0000-000020000000}"/>
    <cellStyle name="Prozent" xfId="21" builtinId="5"/>
    <cellStyle name="Prozent 2" xfId="22" xr:uid="{00000000-0005-0000-0000-000022000000}"/>
    <cellStyle name="Prozent 2 2" xfId="44" xr:uid="{00000000-0005-0000-0000-000023000000}"/>
    <cellStyle name="Prozent 3" xfId="23" xr:uid="{00000000-0005-0000-0000-000024000000}"/>
    <cellStyle name="Prozent 3 2" xfId="45" xr:uid="{00000000-0005-0000-0000-000025000000}"/>
    <cellStyle name="Prozent 4" xfId="46" xr:uid="{00000000-0005-0000-0000-000026000000}"/>
    <cellStyle name="Prozent 4 2" xfId="47" xr:uid="{00000000-0005-0000-0000-000027000000}"/>
    <cellStyle name="Prozent 4 3" xfId="48" xr:uid="{00000000-0005-0000-0000-000028000000}"/>
    <cellStyle name="Prozent 5" xfId="49" xr:uid="{00000000-0005-0000-0000-000029000000}"/>
    <cellStyle name="Prozent 6" xfId="50" xr:uid="{00000000-0005-0000-0000-00002A000000}"/>
    <cellStyle name="Prozent 7" xfId="51" xr:uid="{00000000-0005-0000-0000-00002B000000}"/>
    <cellStyle name="Prozent 8" xfId="52" xr:uid="{00000000-0005-0000-0000-00002C000000}"/>
    <cellStyle name="Standard" xfId="0" builtinId="0"/>
    <cellStyle name="Standard 12" xfId="65" xr:uid="{00000000-0005-0000-0000-00002E000000}"/>
    <cellStyle name="Standard 2" xfId="24" xr:uid="{00000000-0005-0000-0000-00002F000000}"/>
    <cellStyle name="Standard 2 2" xfId="32" xr:uid="{00000000-0005-0000-0000-000030000000}"/>
    <cellStyle name="Standard 3" xfId="53" xr:uid="{00000000-0005-0000-0000-000031000000}"/>
    <cellStyle name="Standard 3 2" xfId="58" xr:uid="{00000000-0005-0000-0000-000032000000}"/>
    <cellStyle name="Standard 4" xfId="54" xr:uid="{00000000-0005-0000-0000-000033000000}"/>
    <cellStyle name="Standard 5" xfId="62" xr:uid="{00000000-0005-0000-0000-000034000000}"/>
    <cellStyle name="Standard_11. Insurances" xfId="25" xr:uid="{00000000-0005-0000-0000-000035000000}"/>
    <cellStyle name="Standard_Current PB" xfId="26" xr:uid="{00000000-0005-0000-0000-000036000000}"/>
    <cellStyle name="Standard_Downpayment" xfId="27" xr:uid="{00000000-0005-0000-0000-000037000000}"/>
    <cellStyle name="Standard_Obligor Region" xfId="28" xr:uid="{00000000-0005-0000-0000-000038000000}"/>
    <cellStyle name="Standard_Original PB" xfId="29" xr:uid="{00000000-0005-0000-0000-000039000000}"/>
    <cellStyle name="Standard_Seasoning" xfId="30" xr:uid="{00000000-0005-0000-0000-00003A000000}"/>
    <cellStyle name="Standard_Tabelle1" xfId="31" xr:uid="{00000000-0005-0000-0000-00003B000000}"/>
    <cellStyle name="Währung 2" xfId="55" xr:uid="{00000000-0005-0000-0000-00003C000000}"/>
    <cellStyle name="Währung 2 2" xfId="59" xr:uid="{00000000-0005-0000-0000-00003D000000}"/>
    <cellStyle name="Währung 3" xfId="56" xr:uid="{00000000-0005-0000-0000-00003E000000}"/>
    <cellStyle name="Währung 3 2" xfId="60" xr:uid="{00000000-0005-0000-0000-00003F000000}"/>
    <cellStyle name="Währung 4" xfId="57" xr:uid="{00000000-0005-0000-0000-000040000000}"/>
    <cellStyle name="Währung 4 2" xfId="61" xr:uid="{00000000-0005-0000-0000-000041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Original Principal Balance'!$D$14:$D$50</c:f>
              <c:strCache>
                <c:ptCount val="37"/>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70000:70000</c:v>
                </c:pt>
                <c:pt idx="36">
                  <c:v>70001:     </c:v>
                </c:pt>
              </c:strCache>
            </c:strRef>
          </c:cat>
          <c:val>
            <c:numRef>
              <c:f>'7. Original Principal Balance'!$E$14:$E$50</c:f>
              <c:numCache>
                <c:formatCode>#,##0.00</c:formatCode>
                <c:ptCount val="37"/>
                <c:pt idx="0">
                  <c:v>28474.799999999999</c:v>
                </c:pt>
                <c:pt idx="1">
                  <c:v>2718141.18</c:v>
                </c:pt>
                <c:pt idx="2">
                  <c:v>20793666.95999999</c:v>
                </c:pt>
                <c:pt idx="3">
                  <c:v>59326452.10999997</c:v>
                </c:pt>
                <c:pt idx="4">
                  <c:v>106907769.94999968</c:v>
                </c:pt>
                <c:pt idx="5">
                  <c:v>170337139.0000003</c:v>
                </c:pt>
                <c:pt idx="6">
                  <c:v>211679320.94000062</c:v>
                </c:pt>
                <c:pt idx="7">
                  <c:v>260795681.30000117</c:v>
                </c:pt>
                <c:pt idx="8">
                  <c:v>272145166.81999946</c:v>
                </c:pt>
                <c:pt idx="9">
                  <c:v>269814416.26000011</c:v>
                </c:pt>
                <c:pt idx="10">
                  <c:v>289355108.70999998</c:v>
                </c:pt>
                <c:pt idx="11">
                  <c:v>256394832.97999898</c:v>
                </c:pt>
                <c:pt idx="12">
                  <c:v>248830124.15999997</c:v>
                </c:pt>
                <c:pt idx="13">
                  <c:v>212813483.84000048</c:v>
                </c:pt>
                <c:pt idx="14">
                  <c:v>194296423.29999942</c:v>
                </c:pt>
                <c:pt idx="15">
                  <c:v>178089499.11000043</c:v>
                </c:pt>
                <c:pt idx="16">
                  <c:v>144113314.58000004</c:v>
                </c:pt>
                <c:pt idx="17">
                  <c:v>130885801.74000005</c:v>
                </c:pt>
                <c:pt idx="18">
                  <c:v>101450755.33999996</c:v>
                </c:pt>
                <c:pt idx="19">
                  <c:v>89345231.719999939</c:v>
                </c:pt>
                <c:pt idx="20">
                  <c:v>80669389.780000016</c:v>
                </c:pt>
                <c:pt idx="21">
                  <c:v>66055141.710000016</c:v>
                </c:pt>
                <c:pt idx="22">
                  <c:v>58547981.439999983</c:v>
                </c:pt>
                <c:pt idx="23">
                  <c:v>45837690.329999976</c:v>
                </c:pt>
                <c:pt idx="24">
                  <c:v>40759953.040000014</c:v>
                </c:pt>
                <c:pt idx="25">
                  <c:v>41179726.420000002</c:v>
                </c:pt>
                <c:pt idx="26">
                  <c:v>27320791.820000004</c:v>
                </c:pt>
                <c:pt idx="27">
                  <c:v>26549970.789999988</c:v>
                </c:pt>
                <c:pt idx="28">
                  <c:v>18529132.860000003</c:v>
                </c:pt>
                <c:pt idx="29">
                  <c:v>17515340.349999998</c:v>
                </c:pt>
                <c:pt idx="30">
                  <c:v>17818664.779999997</c:v>
                </c:pt>
                <c:pt idx="31">
                  <c:v>11400849.850000003</c:v>
                </c:pt>
                <c:pt idx="32">
                  <c:v>11434660.739999998</c:v>
                </c:pt>
                <c:pt idx="33">
                  <c:v>10094870.810000002</c:v>
                </c:pt>
                <c:pt idx="34">
                  <c:v>8356204.169999999</c:v>
                </c:pt>
                <c:pt idx="35">
                  <c:v>2240000</c:v>
                </c:pt>
                <c:pt idx="36">
                  <c:v>75283493.790000036</c:v>
                </c:pt>
              </c:numCache>
            </c:numRef>
          </c:val>
          <c:extLst>
            <c:ext xmlns:c16="http://schemas.microsoft.com/office/drawing/2014/chart" uri="{C3380CC4-5D6E-409C-BE32-E72D297353CC}">
              <c16:uniqueId val="{00000000-E51E-435E-88FA-0EEEE6A1C2D5}"/>
            </c:ext>
          </c:extLst>
        </c:ser>
        <c:dLbls>
          <c:showLegendKey val="0"/>
          <c:showVal val="0"/>
          <c:showCatName val="0"/>
          <c:showSerName val="0"/>
          <c:showPercent val="0"/>
          <c:showBubbleSize val="0"/>
        </c:dLbls>
        <c:gapWidth val="150"/>
        <c:axId val="1164787984"/>
        <c:axId val="1164786416"/>
      </c:barChart>
      <c:catAx>
        <c:axId val="1164787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1164786416"/>
        <c:crosses val="autoZero"/>
        <c:auto val="1"/>
        <c:lblAlgn val="ctr"/>
        <c:lblOffset val="100"/>
        <c:tickLblSkip val="1"/>
        <c:tickMarkSkip val="1"/>
        <c:noMultiLvlLbl val="0"/>
      </c:catAx>
      <c:valAx>
        <c:axId val="11647864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8798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'8. Current Principal Balance'!$D$14:$D$49</c:f>
              <c:strCache>
                <c:ptCount val="36"/>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70001:     </c:v>
                </c:pt>
              </c:strCache>
            </c:strRef>
          </c:cat>
          <c:val>
            <c:numRef>
              <c:f>'8. Current Principal Balance'!$E$14:$E$49</c:f>
              <c:numCache>
                <c:formatCode>#,##0.00</c:formatCode>
                <c:ptCount val="36"/>
                <c:pt idx="0">
                  <c:v>26357777.92999978</c:v>
                </c:pt>
                <c:pt idx="1">
                  <c:v>76031456.459999785</c:v>
                </c:pt>
                <c:pt idx="2">
                  <c:v>112915313.85000025</c:v>
                </c:pt>
                <c:pt idx="3">
                  <c:v>142434177.71999964</c:v>
                </c:pt>
                <c:pt idx="4">
                  <c:v>157984256.77999997</c:v>
                </c:pt>
                <c:pt idx="5">
                  <c:v>161470321.55000019</c:v>
                </c:pt>
                <c:pt idx="6">
                  <c:v>159709718.67999962</c:v>
                </c:pt>
                <c:pt idx="7">
                  <c:v>152623119.87000072</c:v>
                </c:pt>
                <c:pt idx="8">
                  <c:v>135967626.86999997</c:v>
                </c:pt>
                <c:pt idx="9">
                  <c:v>117926459.63000005</c:v>
                </c:pt>
                <c:pt idx="10">
                  <c:v>100432086.91000007</c:v>
                </c:pt>
                <c:pt idx="11">
                  <c:v>82771326.999999791</c:v>
                </c:pt>
                <c:pt idx="12">
                  <c:v>68953097.789999962</c:v>
                </c:pt>
                <c:pt idx="13">
                  <c:v>56212370.059999846</c:v>
                </c:pt>
                <c:pt idx="14">
                  <c:v>44824969.769999996</c:v>
                </c:pt>
                <c:pt idx="15">
                  <c:v>36950848.43</c:v>
                </c:pt>
                <c:pt idx="16">
                  <c:v>27549921.329999998</c:v>
                </c:pt>
                <c:pt idx="17">
                  <c:v>21425406.839999989</c:v>
                </c:pt>
                <c:pt idx="18">
                  <c:v>18067246.5</c:v>
                </c:pt>
                <c:pt idx="19">
                  <c:v>14505592.310000014</c:v>
                </c:pt>
                <c:pt idx="20">
                  <c:v>11756862.68999999</c:v>
                </c:pt>
                <c:pt idx="21">
                  <c:v>8470839.8399999999</c:v>
                </c:pt>
                <c:pt idx="22">
                  <c:v>6470592.8099999996</c:v>
                </c:pt>
                <c:pt idx="23">
                  <c:v>7045306.2799999993</c:v>
                </c:pt>
                <c:pt idx="24">
                  <c:v>4795309.9000000022</c:v>
                </c:pt>
                <c:pt idx="25">
                  <c:v>3570940.9300000006</c:v>
                </c:pt>
                <c:pt idx="26">
                  <c:v>3707384.06</c:v>
                </c:pt>
                <c:pt idx="27">
                  <c:v>2864400.2699999996</c:v>
                </c:pt>
                <c:pt idx="28">
                  <c:v>2279110.8200000008</c:v>
                </c:pt>
                <c:pt idx="29">
                  <c:v>1885885.5599999998</c:v>
                </c:pt>
                <c:pt idx="30">
                  <c:v>1956149.4499999997</c:v>
                </c:pt>
                <c:pt idx="31">
                  <c:v>2451821.5100000007</c:v>
                </c:pt>
                <c:pt idx="32">
                  <c:v>1886465.5700000003</c:v>
                </c:pt>
                <c:pt idx="33">
                  <c:v>1001356.28</c:v>
                </c:pt>
                <c:pt idx="34">
                  <c:v>1655243.4899999998</c:v>
                </c:pt>
                <c:pt idx="35">
                  <c:v>12083940.780000001</c:v>
                </c:pt>
              </c:numCache>
            </c:numRef>
          </c:val>
          <c:extLst>
            <c:ext xmlns:c16="http://schemas.microsoft.com/office/drawing/2014/chart" uri="{C3380CC4-5D6E-409C-BE32-E72D297353CC}">
              <c16:uniqueId val="{00000000-0197-4517-ACB1-8202FB632FFC}"/>
            </c:ext>
          </c:extLst>
        </c:ser>
        <c:dLbls>
          <c:showLegendKey val="0"/>
          <c:showVal val="0"/>
          <c:showCatName val="0"/>
          <c:showSerName val="0"/>
          <c:showPercent val="0"/>
          <c:showBubbleSize val="0"/>
        </c:dLbls>
        <c:gapWidth val="150"/>
        <c:axId val="1164791120"/>
        <c:axId val="1164794256"/>
      </c:barChart>
      <c:catAx>
        <c:axId val="116479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1164794256"/>
        <c:crosses val="autoZero"/>
        <c:auto val="1"/>
        <c:lblAlgn val="ctr"/>
        <c:lblOffset val="100"/>
        <c:tickLblSkip val="1"/>
        <c:tickMarkSkip val="1"/>
        <c:noMultiLvlLbl val="0"/>
      </c:catAx>
      <c:valAx>
        <c:axId val="116479425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911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'10.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Thuringia</c:v>
                </c:pt>
                <c:pt idx="10">
                  <c:v>North Rhine-Westphalia</c:v>
                </c:pt>
                <c:pt idx="11">
                  <c:v>Rhineland-Palatinate</c:v>
                </c:pt>
                <c:pt idx="12">
                  <c:v>Saarland</c:v>
                </c:pt>
                <c:pt idx="13">
                  <c:v>Saxony</c:v>
                </c:pt>
                <c:pt idx="14">
                  <c:v>Saxony-Anhalt</c:v>
                </c:pt>
                <c:pt idx="15">
                  <c:v>Schleswig-Holstein</c:v>
                </c:pt>
                <c:pt idx="16">
                  <c:v>n/a</c:v>
                </c:pt>
              </c:strCache>
            </c:strRef>
          </c:cat>
          <c:val>
            <c:numRef>
              <c:f>'10. Geographical Distribution'!$E$14:$E$30</c:f>
              <c:numCache>
                <c:formatCode>#,##0.00</c:formatCode>
                <c:ptCount val="17"/>
                <c:pt idx="0">
                  <c:v>164718502.9200002</c:v>
                </c:pt>
                <c:pt idx="1">
                  <c:v>183920396.67000046</c:v>
                </c:pt>
                <c:pt idx="2">
                  <c:v>46334528.960000105</c:v>
                </c:pt>
                <c:pt idx="3">
                  <c:v>97941499.880000219</c:v>
                </c:pt>
                <c:pt idx="4">
                  <c:v>12186288.440000001</c:v>
                </c:pt>
                <c:pt idx="5">
                  <c:v>30400479.529999975</c:v>
                </c:pt>
                <c:pt idx="6">
                  <c:v>101086939.92000037</c:v>
                </c:pt>
                <c:pt idx="7">
                  <c:v>198076880.04999894</c:v>
                </c:pt>
                <c:pt idx="8">
                  <c:v>108354871.2100001</c:v>
                </c:pt>
                <c:pt idx="9">
                  <c:v>90502917.039999694</c:v>
                </c:pt>
                <c:pt idx="10">
                  <c:v>348745485.20999831</c:v>
                </c:pt>
                <c:pt idx="11">
                  <c:v>73659246.360000089</c:v>
                </c:pt>
                <c:pt idx="12">
                  <c:v>21677208.449999988</c:v>
                </c:pt>
                <c:pt idx="13">
                  <c:v>119152548.37000006</c:v>
                </c:pt>
                <c:pt idx="14">
                  <c:v>104688089.6000004</c:v>
                </c:pt>
                <c:pt idx="15">
                  <c:v>85587735.219999701</c:v>
                </c:pt>
                <c:pt idx="16">
                  <c:v>1961088.6899999992</c:v>
                </c:pt>
              </c:numCache>
            </c:numRef>
          </c:val>
          <c:extLst>
            <c:ext xmlns:c16="http://schemas.microsoft.com/office/drawing/2014/chart" uri="{C3380CC4-5D6E-409C-BE32-E72D297353CC}">
              <c16:uniqueId val="{00000000-8371-412B-B611-44380039B6B7}"/>
            </c:ext>
          </c:extLst>
        </c:ser>
        <c:dLbls>
          <c:showLegendKey val="0"/>
          <c:showVal val="0"/>
          <c:showCatName val="0"/>
          <c:showSerName val="0"/>
          <c:showPercent val="0"/>
          <c:showBubbleSize val="0"/>
        </c:dLbls>
        <c:gapWidth val="150"/>
        <c:axId val="1164795040"/>
        <c:axId val="1164791904"/>
      </c:barChart>
      <c:catAx>
        <c:axId val="116479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1164791904"/>
        <c:crosses val="autoZero"/>
        <c:auto val="1"/>
        <c:lblAlgn val="ctr"/>
        <c:lblOffset val="100"/>
        <c:tickLblSkip val="1"/>
        <c:tickMarkSkip val="1"/>
        <c:noMultiLvlLbl val="0"/>
      </c:catAx>
      <c:valAx>
        <c:axId val="11647919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950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Effective Interest Rate'!$D$14:$D$26</c:f>
              <c:strCache>
                <c:ptCount val="13"/>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strCache>
            </c:strRef>
          </c:cat>
          <c:val>
            <c:numRef>
              <c:f>'16. Effective Interest Rate'!$E$14:$E$26</c:f>
              <c:numCache>
                <c:formatCode>#,##0.00</c:formatCode>
                <c:ptCount val="13"/>
                <c:pt idx="0">
                  <c:v>3377925.4500000016</c:v>
                </c:pt>
                <c:pt idx="1">
                  <c:v>131525535.0400002</c:v>
                </c:pt>
                <c:pt idx="2">
                  <c:v>386063517.0099988</c:v>
                </c:pt>
                <c:pt idx="3">
                  <c:v>655908090.60000408</c:v>
                </c:pt>
                <c:pt idx="4">
                  <c:v>291271192.67999661</c:v>
                </c:pt>
                <c:pt idx="5">
                  <c:v>185185148.74000072</c:v>
                </c:pt>
                <c:pt idx="6">
                  <c:v>93504442.900000155</c:v>
                </c:pt>
                <c:pt idx="7">
                  <c:v>21649949.960000049</c:v>
                </c:pt>
                <c:pt idx="8">
                  <c:v>16067903.909999993</c:v>
                </c:pt>
                <c:pt idx="9">
                  <c:v>3071528.2400000016</c:v>
                </c:pt>
                <c:pt idx="10">
                  <c:v>622815.9800000001</c:v>
                </c:pt>
                <c:pt idx="11">
                  <c:v>498751.04000000004</c:v>
                </c:pt>
                <c:pt idx="12">
                  <c:v>247904.97000000003</c:v>
                </c:pt>
              </c:numCache>
            </c:numRef>
          </c:val>
          <c:extLst>
            <c:ext xmlns:c16="http://schemas.microsoft.com/office/drawing/2014/chart" uri="{C3380CC4-5D6E-409C-BE32-E72D297353CC}">
              <c16:uniqueId val="{00000000-F472-45DA-AB0D-BE171531262F}"/>
            </c:ext>
          </c:extLst>
        </c:ser>
        <c:dLbls>
          <c:showLegendKey val="0"/>
          <c:showVal val="0"/>
          <c:showCatName val="0"/>
          <c:showSerName val="0"/>
          <c:showPercent val="0"/>
          <c:showBubbleSize val="0"/>
        </c:dLbls>
        <c:gapWidth val="150"/>
        <c:axId val="1164791512"/>
        <c:axId val="1164788376"/>
      </c:barChart>
      <c:catAx>
        <c:axId val="116479151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endParaRPr lang="de-DE"/>
              </a:p>
            </c:rich>
          </c:tx>
          <c:overlay val="0"/>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164788376"/>
        <c:crosses val="autoZero"/>
        <c:auto val="1"/>
        <c:lblAlgn val="ctr"/>
        <c:lblOffset val="100"/>
        <c:tickLblSkip val="1"/>
        <c:tickMarkSkip val="1"/>
        <c:noMultiLvlLbl val="0"/>
      </c:catAx>
      <c:valAx>
        <c:axId val="116478837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91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'17. Seasoning'!$D$14:$D$33</c:f>
              <c:strCache>
                <c:ptCount val="20"/>
                <c:pt idx="0">
                  <c:v>24:26</c:v>
                </c:pt>
                <c:pt idx="1">
                  <c:v>27:29</c:v>
                </c:pt>
                <c:pt idx="2">
                  <c:v>30:32</c:v>
                </c:pt>
                <c:pt idx="3">
                  <c:v>33:35</c:v>
                </c:pt>
                <c:pt idx="4">
                  <c:v>36:38</c:v>
                </c:pt>
                <c:pt idx="5">
                  <c:v>39:41</c:v>
                </c:pt>
                <c:pt idx="6">
                  <c:v>42:44</c:v>
                </c:pt>
                <c:pt idx="7">
                  <c:v>45:47</c:v>
                </c:pt>
                <c:pt idx="8">
                  <c:v>48:50</c:v>
                </c:pt>
                <c:pt idx="9">
                  <c:v>51:53</c:v>
                </c:pt>
                <c:pt idx="10">
                  <c:v>54:56</c:v>
                </c:pt>
                <c:pt idx="11">
                  <c:v>57:59</c:v>
                </c:pt>
                <c:pt idx="12">
                  <c:v>60:62</c:v>
                </c:pt>
                <c:pt idx="13">
                  <c:v>63:65</c:v>
                </c:pt>
                <c:pt idx="14">
                  <c:v>66:68</c:v>
                </c:pt>
                <c:pt idx="15">
                  <c:v>69:71</c:v>
                </c:pt>
                <c:pt idx="16">
                  <c:v>72:74</c:v>
                </c:pt>
                <c:pt idx="17">
                  <c:v>75:77</c:v>
                </c:pt>
                <c:pt idx="18">
                  <c:v>78:80</c:v>
                </c:pt>
                <c:pt idx="19">
                  <c:v>81:  </c:v>
                </c:pt>
              </c:strCache>
            </c:strRef>
          </c:cat>
          <c:val>
            <c:numRef>
              <c:f>'17. Seasoning'!$E$14:$E$33</c:f>
              <c:numCache>
                <c:formatCode>#,##0.00</c:formatCode>
                <c:ptCount val="20"/>
                <c:pt idx="0">
                  <c:v>5726147.870000001</c:v>
                </c:pt>
                <c:pt idx="1">
                  <c:v>74521291.290000036</c:v>
                </c:pt>
                <c:pt idx="2">
                  <c:v>127863979.43000007</c:v>
                </c:pt>
                <c:pt idx="3">
                  <c:v>157525647.08000022</c:v>
                </c:pt>
                <c:pt idx="4">
                  <c:v>197694726.33000016</c:v>
                </c:pt>
                <c:pt idx="5">
                  <c:v>227412866.07000068</c:v>
                </c:pt>
                <c:pt idx="6">
                  <c:v>182544092.97999942</c:v>
                </c:pt>
                <c:pt idx="7">
                  <c:v>144034537.1500009</c:v>
                </c:pt>
                <c:pt idx="8">
                  <c:v>139043577.33999974</c:v>
                </c:pt>
                <c:pt idx="9">
                  <c:v>141973851.90000036</c:v>
                </c:pt>
                <c:pt idx="10">
                  <c:v>112458082.39000008</c:v>
                </c:pt>
                <c:pt idx="11">
                  <c:v>78777081.290000111</c:v>
                </c:pt>
                <c:pt idx="12">
                  <c:v>73401498.639999628</c:v>
                </c:pt>
                <c:pt idx="13">
                  <c:v>54261994.670000173</c:v>
                </c:pt>
                <c:pt idx="14">
                  <c:v>21927683.829999994</c:v>
                </c:pt>
                <c:pt idx="15">
                  <c:v>16772256.410000019</c:v>
                </c:pt>
                <c:pt idx="16">
                  <c:v>12934802.760000015</c:v>
                </c:pt>
                <c:pt idx="17">
                  <c:v>8584015.270000007</c:v>
                </c:pt>
                <c:pt idx="18">
                  <c:v>4221533.299999998</c:v>
                </c:pt>
                <c:pt idx="19">
                  <c:v>7315040.520000007</c:v>
                </c:pt>
              </c:numCache>
            </c:numRef>
          </c:val>
          <c:extLst>
            <c:ext xmlns:c16="http://schemas.microsoft.com/office/drawing/2014/chart" uri="{C3380CC4-5D6E-409C-BE32-E72D297353CC}">
              <c16:uniqueId val="{00000000-F048-4FF6-9B79-217CD467C716}"/>
            </c:ext>
          </c:extLst>
        </c:ser>
        <c:dLbls>
          <c:showLegendKey val="0"/>
          <c:showVal val="0"/>
          <c:showCatName val="0"/>
          <c:showSerName val="0"/>
          <c:showPercent val="0"/>
          <c:showBubbleSize val="0"/>
        </c:dLbls>
        <c:gapWidth val="150"/>
        <c:axId val="1164795824"/>
        <c:axId val="1164784456"/>
      </c:barChart>
      <c:catAx>
        <c:axId val="11647958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164784456"/>
        <c:crosses val="autoZero"/>
        <c:auto val="1"/>
        <c:lblAlgn val="ctr"/>
        <c:lblOffset val="100"/>
        <c:tickLblSkip val="1"/>
        <c:tickMarkSkip val="1"/>
        <c:noMultiLvlLbl val="0"/>
      </c:catAx>
      <c:valAx>
        <c:axId val="116478445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958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'18. Remaining Term'!$D$14:$D$30</c:f>
              <c:strCache>
                <c:ptCount val="17"/>
                <c:pt idx="0">
                  <c:v>   : -1</c:v>
                </c:pt>
                <c:pt idx="1">
                  <c:v>  0:  6</c:v>
                </c:pt>
                <c:pt idx="2">
                  <c:v>  7: 13</c:v>
                </c:pt>
                <c:pt idx="3">
                  <c:v> 14: 20</c:v>
                </c:pt>
                <c:pt idx="4">
                  <c:v> 21: 27</c:v>
                </c:pt>
                <c:pt idx="5">
                  <c:v> 28: 34</c:v>
                </c:pt>
                <c:pt idx="6">
                  <c:v> 35: 41</c:v>
                </c:pt>
                <c:pt idx="7">
                  <c:v> 42: 48</c:v>
                </c:pt>
                <c:pt idx="8">
                  <c:v> 49: 55</c:v>
                </c:pt>
                <c:pt idx="9">
                  <c:v> 56: 62</c:v>
                </c:pt>
                <c:pt idx="10">
                  <c:v> 63: 69</c:v>
                </c:pt>
                <c:pt idx="11">
                  <c:v> 70: 76</c:v>
                </c:pt>
                <c:pt idx="12">
                  <c:v> 77: 83</c:v>
                </c:pt>
                <c:pt idx="13">
                  <c:v> 84: 90</c:v>
                </c:pt>
                <c:pt idx="14">
                  <c:v> 91: 97</c:v>
                </c:pt>
                <c:pt idx="15">
                  <c:v> 98:104</c:v>
                </c:pt>
                <c:pt idx="16">
                  <c:v>105:107</c:v>
                </c:pt>
              </c:strCache>
            </c:strRef>
          </c:cat>
          <c:val>
            <c:numRef>
              <c:f>'18. Remaining Term'!$E$14:$E$30</c:f>
              <c:numCache>
                <c:formatCode>#,##0.00</c:formatCode>
                <c:ptCount val="17"/>
                <c:pt idx="0">
                  <c:v>4750215.8800000008</c:v>
                </c:pt>
                <c:pt idx="1">
                  <c:v>102559132.75000019</c:v>
                </c:pt>
                <c:pt idx="2">
                  <c:v>228151400.72999915</c:v>
                </c:pt>
                <c:pt idx="3">
                  <c:v>264336417.85999972</c:v>
                </c:pt>
                <c:pt idx="4">
                  <c:v>262787077.45999864</c:v>
                </c:pt>
                <c:pt idx="5">
                  <c:v>275030281.25999862</c:v>
                </c:pt>
                <c:pt idx="6">
                  <c:v>166569736.98000062</c:v>
                </c:pt>
                <c:pt idx="7">
                  <c:v>113077113.32000047</c:v>
                </c:pt>
                <c:pt idx="8">
                  <c:v>67880461.28000015</c:v>
                </c:pt>
                <c:pt idx="9">
                  <c:v>87423054.559999853</c:v>
                </c:pt>
                <c:pt idx="10">
                  <c:v>61650606.54999996</c:v>
                </c:pt>
                <c:pt idx="11">
                  <c:v>46370791.150000066</c:v>
                </c:pt>
                <c:pt idx="12">
                  <c:v>54723682.100000098</c:v>
                </c:pt>
                <c:pt idx="13">
                  <c:v>41865843.720000006</c:v>
                </c:pt>
                <c:pt idx="14">
                  <c:v>10661010.740000008</c:v>
                </c:pt>
                <c:pt idx="15">
                  <c:v>1044613.1500000004</c:v>
                </c:pt>
                <c:pt idx="16">
                  <c:v>113267.03</c:v>
                </c:pt>
              </c:numCache>
            </c:numRef>
          </c:val>
          <c:extLst>
            <c:ext xmlns:c16="http://schemas.microsoft.com/office/drawing/2014/chart" uri="{C3380CC4-5D6E-409C-BE32-E72D297353CC}">
              <c16:uniqueId val="{00000000-543F-462A-A476-FD931BC2F595}"/>
            </c:ext>
          </c:extLst>
        </c:ser>
        <c:dLbls>
          <c:showLegendKey val="0"/>
          <c:showVal val="0"/>
          <c:showCatName val="0"/>
          <c:showSerName val="0"/>
          <c:showPercent val="0"/>
          <c:showBubbleSize val="0"/>
        </c:dLbls>
        <c:gapWidth val="150"/>
        <c:axId val="1164787592"/>
        <c:axId val="1164789160"/>
      </c:barChart>
      <c:catAx>
        <c:axId val="1164787592"/>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164789160"/>
        <c:crosses val="autoZero"/>
        <c:auto val="1"/>
        <c:lblAlgn val="ctr"/>
        <c:lblOffset val="100"/>
        <c:tickLblSkip val="1"/>
        <c:tickMarkSkip val="1"/>
        <c:noMultiLvlLbl val="0"/>
      </c:catAx>
      <c:valAx>
        <c:axId val="11647891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8759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'19. Original Term'!$D$14:$D$24</c:f>
              <c:strCache>
                <c:ptCount val="11"/>
                <c:pt idx="0">
                  <c:v>  0: 12</c:v>
                </c:pt>
                <c:pt idx="1">
                  <c:v> 13: 25</c:v>
                </c:pt>
                <c:pt idx="2">
                  <c:v> 26: 38</c:v>
                </c:pt>
                <c:pt idx="3">
                  <c:v> 39: 51</c:v>
                </c:pt>
                <c:pt idx="4">
                  <c:v> 52: 64</c:v>
                </c:pt>
                <c:pt idx="5">
                  <c:v> 65: 77</c:v>
                </c:pt>
                <c:pt idx="6">
                  <c:v> 78: 90</c:v>
                </c:pt>
                <c:pt idx="7">
                  <c:v> 91:103</c:v>
                </c:pt>
                <c:pt idx="8">
                  <c:v>104:116</c:v>
                </c:pt>
                <c:pt idx="9">
                  <c:v>117:119</c:v>
                </c:pt>
                <c:pt idx="10">
                  <c:v>120:   </c:v>
                </c:pt>
              </c:strCache>
            </c:strRef>
          </c:cat>
          <c:val>
            <c:numRef>
              <c:f>'19. Original Term'!$E$14:$E$24</c:f>
              <c:numCache>
                <c:formatCode>#,##0.00</c:formatCode>
                <c:ptCount val="11"/>
                <c:pt idx="0">
                  <c:v>-218.16999999999996</c:v>
                </c:pt>
                <c:pt idx="1">
                  <c:v>44785.05</c:v>
                </c:pt>
                <c:pt idx="2">
                  <c:v>13986900.860000009</c:v>
                </c:pt>
                <c:pt idx="3">
                  <c:v>155812105.47999975</c:v>
                </c:pt>
                <c:pt idx="4">
                  <c:v>460943696.32000172</c:v>
                </c:pt>
                <c:pt idx="5">
                  <c:v>525004577.44999957</c:v>
                </c:pt>
                <c:pt idx="6">
                  <c:v>143940697.8999998</c:v>
                </c:pt>
                <c:pt idx="7">
                  <c:v>227952658.82000017</c:v>
                </c:pt>
                <c:pt idx="8">
                  <c:v>44470403.150000021</c:v>
                </c:pt>
                <c:pt idx="9">
                  <c:v>9401926.3600000069</c:v>
                </c:pt>
                <c:pt idx="10">
                  <c:v>207437173.29999942</c:v>
                </c:pt>
              </c:numCache>
            </c:numRef>
          </c:val>
          <c:extLst>
            <c:ext xmlns:c16="http://schemas.microsoft.com/office/drawing/2014/chart" uri="{C3380CC4-5D6E-409C-BE32-E72D297353CC}">
              <c16:uniqueId val="{00000000-E099-4865-8A3F-3D6C8FF9E6A8}"/>
            </c:ext>
          </c:extLst>
        </c:ser>
        <c:dLbls>
          <c:showLegendKey val="0"/>
          <c:showVal val="0"/>
          <c:showCatName val="0"/>
          <c:showSerName val="0"/>
          <c:showPercent val="0"/>
          <c:showBubbleSize val="0"/>
        </c:dLbls>
        <c:gapWidth val="150"/>
        <c:axId val="1164784848"/>
        <c:axId val="1164785632"/>
      </c:barChart>
      <c:catAx>
        <c:axId val="116478484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164785632"/>
        <c:crosses val="autoZero"/>
        <c:auto val="1"/>
        <c:lblAlgn val="ctr"/>
        <c:lblOffset val="100"/>
        <c:tickLblSkip val="1"/>
        <c:tickMarkSkip val="1"/>
        <c:noMultiLvlLbl val="0"/>
      </c:catAx>
      <c:valAx>
        <c:axId val="11647856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647848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7.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7.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7.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31750</xdr:rowOff>
    </xdr:from>
    <xdr:to>
      <xdr:col>20</xdr:col>
      <xdr:colOff>746125</xdr:colOff>
      <xdr:row>60</xdr:row>
      <xdr:rowOff>3042</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 y="31750"/>
          <a:ext cx="15986124" cy="9496292"/>
        </a:xfrm>
        <a:prstGeom prst="rect">
          <a:avLst/>
        </a:prstGeom>
      </xdr:spPr>
    </xdr:pic>
    <xdr:clientData/>
  </xdr:twoCellAnchor>
  <xdr:twoCellAnchor>
    <xdr:from>
      <xdr:col>0</xdr:col>
      <xdr:colOff>231774</xdr:colOff>
      <xdr:row>1</xdr:row>
      <xdr:rowOff>57150</xdr:rowOff>
    </xdr:from>
    <xdr:to>
      <xdr:col>10</xdr:col>
      <xdr:colOff>158749</xdr:colOff>
      <xdr:row>12</xdr:row>
      <xdr:rowOff>34925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4" y="219075"/>
          <a:ext cx="7546975" cy="1758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Mobility</a:t>
          </a:r>
          <a:r>
            <a:rPr lang="de-DE" sz="4000" b="1" baseline="0">
              <a:solidFill>
                <a:srgbClr val="FF0000"/>
              </a:solidFill>
              <a:latin typeface="Arial" panose="020B0604020202020204" pitchFamily="34" charset="0"/>
              <a:cs typeface="Arial" panose="020B0604020202020204" pitchFamily="34" charset="0"/>
            </a:rPr>
            <a:t> 2020-1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105831</xdr:colOff>
      <xdr:row>53</xdr:row>
      <xdr:rowOff>39661</xdr:rowOff>
    </xdr:from>
    <xdr:to>
      <xdr:col>3</xdr:col>
      <xdr:colOff>529406</xdr:colOff>
      <xdr:row>59</xdr:row>
      <xdr:rowOff>40719</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1" y="8453411"/>
          <a:ext cx="2804825" cy="953558"/>
        </a:xfrm>
        <a:prstGeom prst="rect">
          <a:avLst/>
        </a:prstGeom>
      </xdr:spPr>
    </xdr:pic>
    <xdr:clientData/>
  </xdr:twoCellAnchor>
  <xdr:twoCellAnchor editAs="oneCell">
    <xdr:from>
      <xdr:col>18</xdr:col>
      <xdr:colOff>317500</xdr:colOff>
      <xdr:row>14</xdr:row>
      <xdr:rowOff>95250</xdr:rowOff>
    </xdr:from>
    <xdr:to>
      <xdr:col>20</xdr:col>
      <xdr:colOff>453522</xdr:colOff>
      <xdr:row>58</xdr:row>
      <xdr:rowOff>59353</xdr:rowOff>
    </xdr:to>
    <xdr:pic>
      <xdr:nvPicPr>
        <xdr:cNvPr id="3" name="Grafik 2">
          <a:extLst>
            <a:ext uri="{FF2B5EF4-FFF2-40B4-BE49-F238E27FC236}">
              <a16:creationId xmlns:a16="http://schemas.microsoft.com/office/drawing/2014/main" id="{FE21C426-3B26-E60C-5018-3776227DCF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605000" y="2317750"/>
          <a:ext cx="1723522" cy="69491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6" name="Grafik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59642" name="Diagramm 2">
          <a:extLst>
            <a:ext uri="{FF2B5EF4-FFF2-40B4-BE49-F238E27FC236}">
              <a16:creationId xmlns:a16="http://schemas.microsoft.com/office/drawing/2014/main" id="{00000000-0008-0000-0A00-0000FA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3" name="Grafik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5" name="Grafik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60666" name="Diagramm 2">
          <a:extLst>
            <a:ext uri="{FF2B5EF4-FFF2-40B4-BE49-F238E27FC236}">
              <a16:creationId xmlns:a16="http://schemas.microsoft.com/office/drawing/2014/main" id="{00000000-0008-0000-0C00-0000FA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6" name="Grafik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61690" name="Diagramm 2">
          <a:extLst>
            <a:ext uri="{FF2B5EF4-FFF2-40B4-BE49-F238E27FC236}">
              <a16:creationId xmlns:a16="http://schemas.microsoft.com/office/drawing/2014/main" id="{00000000-0008-0000-0F00-0000FA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3" name="Grafik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2" name="Grafi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17750" cy="818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12699</xdr:colOff>
      <xdr:row>5</xdr:row>
      <xdr:rowOff>152400</xdr:rowOff>
    </xdr:from>
    <xdr:to>
      <xdr:col>1</xdr:col>
      <xdr:colOff>2336799</xdr:colOff>
      <xdr:row>10</xdr:row>
      <xdr:rowOff>132821</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99" y="1079500"/>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3" name="Grafi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62714" name="Diagramm 2">
          <a:extLst>
            <a:ext uri="{FF2B5EF4-FFF2-40B4-BE49-F238E27FC236}">
              <a16:creationId xmlns:a16="http://schemas.microsoft.com/office/drawing/2014/main" id="{00000000-0008-0000-1600-0000FA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3" name="Grafik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63738" name="Diagramm 2">
          <a:extLst>
            <a:ext uri="{FF2B5EF4-FFF2-40B4-BE49-F238E27FC236}">
              <a16:creationId xmlns:a16="http://schemas.microsoft.com/office/drawing/2014/main" id="{00000000-0008-0000-1800-0000FA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64762" name="Diagramm 2">
          <a:extLst>
            <a:ext uri="{FF2B5EF4-FFF2-40B4-BE49-F238E27FC236}">
              <a16:creationId xmlns:a16="http://schemas.microsoft.com/office/drawing/2014/main" id="{00000000-0008-0000-1A00-0000FA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3" name="Grafi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6" name="Grafik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12</xdr:row>
      <xdr:rowOff>28575</xdr:rowOff>
    </xdr:from>
    <xdr:to>
      <xdr:col>10</xdr:col>
      <xdr:colOff>9525</xdr:colOff>
      <xdr:row>46</xdr:row>
      <xdr:rowOff>28575</xdr:rowOff>
    </xdr:to>
    <xdr:graphicFrame macro="">
      <xdr:nvGraphicFramePr>
        <xdr:cNvPr id="65786" name="Diagramm 2">
          <a:extLst>
            <a:ext uri="{FF2B5EF4-FFF2-40B4-BE49-F238E27FC236}">
              <a16:creationId xmlns:a16="http://schemas.microsoft.com/office/drawing/2014/main" id="{00000000-0008-0000-1C00-0000FA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170921</xdr:rowOff>
    </xdr:to>
    <xdr:pic>
      <xdr:nvPicPr>
        <xdr:cNvPr id="4" name="Grafik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3" name="Grafi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5" name="Grafik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5" name="Grafik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3" name="Grafik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466725</xdr:colOff>
      <xdr:row>11</xdr:row>
      <xdr:rowOff>8996</xdr:rowOff>
    </xdr:to>
    <xdr:pic>
      <xdr:nvPicPr>
        <xdr:cNvPr id="3" name="Grafik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twoCellAnchor>
    <xdr:from>
      <xdr:col>1</xdr:col>
      <xdr:colOff>0</xdr:colOff>
      <xdr:row>10</xdr:row>
      <xdr:rowOff>154215</xdr:rowOff>
    </xdr:from>
    <xdr:to>
      <xdr:col>2</xdr:col>
      <xdr:colOff>1545165</xdr:colOff>
      <xdr:row>13</xdr:row>
      <xdr:rowOff>52917</xdr:rowOff>
    </xdr:to>
    <xdr:sp macro="" textlink="">
      <xdr:nvSpPr>
        <xdr:cNvPr id="4" name="Textfeld 3">
          <a:extLst>
            <a:ext uri="{FF2B5EF4-FFF2-40B4-BE49-F238E27FC236}">
              <a16:creationId xmlns:a16="http://schemas.microsoft.com/office/drawing/2014/main" id="{00000000-0008-0000-2200-000004000000}"/>
            </a:ext>
          </a:extLst>
        </xdr:cNvPr>
        <xdr:cNvSpPr txBox="1"/>
      </xdr:nvSpPr>
      <xdr:spPr>
        <a:xfrm>
          <a:off x="84667" y="1932215"/>
          <a:ext cx="3450165" cy="4384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i="0" u="none" strike="noStrike">
              <a:effectLst/>
              <a:latin typeface="Arial" panose="020B0604020202020204" pitchFamily="34" charset="0"/>
              <a:cs typeface="Arial" panose="020B0604020202020204" pitchFamily="34" charset="0"/>
            </a:rPr>
            <a:t>Contact Details</a:t>
          </a:r>
          <a:r>
            <a:rPr lang="de-DE" sz="1400">
              <a:latin typeface="Arial" panose="020B0604020202020204" pitchFamily="34" charset="0"/>
              <a:cs typeface="Arial" panose="020B0604020202020204" pitchFamily="34" charset="0"/>
            </a:rPr>
            <a:t> </a:t>
          </a:r>
        </a:p>
        <a:p>
          <a:r>
            <a:rPr lang="de-DE" sz="1000" b="1" i="0" u="none" strike="noStrike">
              <a:solidFill>
                <a:schemeClr val="dk1"/>
              </a:solidFill>
              <a:effectLst/>
              <a:latin typeface="Arial" panose="020B0604020202020204" pitchFamily="34" charset="0"/>
              <a:ea typeface="+mn-ea"/>
              <a:cs typeface="Arial" panose="020B0604020202020204" pitchFamily="34" charset="0"/>
            </a:rPr>
            <a:t>Team ABS</a:t>
          </a:r>
          <a:r>
            <a:rPr lang="de-DE" sz="1000">
              <a:latin typeface="Arial" panose="020B0604020202020204" pitchFamily="34" charset="0"/>
              <a:cs typeface="Arial" panose="020B0604020202020204" pitchFamily="34" charset="0"/>
            </a:rPr>
            <a:t>	</a:t>
          </a:r>
          <a:r>
            <a:rPr lang="de-DE" sz="1000" b="0" i="0" u="sng" strike="noStrike">
              <a:solidFill>
                <a:srgbClr val="0000FF"/>
              </a:solidFill>
              <a:effectLst/>
              <a:latin typeface="Arial" panose="020B0604020202020204" pitchFamily="34" charset="0"/>
              <a:cs typeface="Arial" panose="020B0604020202020204" pitchFamily="34" charset="0"/>
            </a:rPr>
            <a:t>abs_ger@santander.de</a:t>
          </a:r>
          <a:r>
            <a:rPr lang="de-DE" sz="1000">
              <a:latin typeface="Arial" panose="020B0604020202020204" pitchFamily="34" charset="0"/>
              <a:cs typeface="Arial" panose="020B0604020202020204" pitchFamily="34" charset="0"/>
            </a:rPr>
            <a:t> </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142346</xdr:rowOff>
    </xdr:to>
    <xdr:pic>
      <xdr:nvPicPr>
        <xdr:cNvPr id="3" name="Grafik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4300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1035957</xdr:colOff>
      <xdr:row>10</xdr:row>
      <xdr:rowOff>178178</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119062</xdr:colOff>
      <xdr:row>5</xdr:row>
      <xdr:rowOff>154781</xdr:rowOff>
    </xdr:from>
    <xdr:to>
      <xdr:col>1</xdr:col>
      <xdr:colOff>2446337</xdr:colOff>
      <xdr:row>10</xdr:row>
      <xdr:rowOff>145634</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6" y="1071562"/>
          <a:ext cx="2324100" cy="8449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7" y="1098176"/>
          <a:ext cx="2324100" cy="8057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rvey.alchemer.eu/s3/90937646/European-Securitization-Awards-2026-Call-for-Nomination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1"/>
  <sheetViews>
    <sheetView view="pageBreakPreview" zoomScale="60" zoomScaleNormal="100" workbookViewId="0">
      <selection activeCell="X33" sqref="X33"/>
    </sheetView>
  </sheetViews>
  <sheetFormatPr baseColWidth="10" defaultColWidth="11.453125" defaultRowHeight="12.5" x14ac:dyDescent="0.25"/>
  <cols>
    <col min="1" max="16384" width="11.453125" style="713"/>
  </cols>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R5712"/>
  <sheetViews>
    <sheetView view="pageBreakPreview" zoomScale="70" zoomScaleNormal="75"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25.81640625" style="4" customWidth="1"/>
    <col min="5" max="5" width="18.54296875" style="4" customWidth="1"/>
    <col min="6" max="6" width="17.1796875" style="4" customWidth="1"/>
    <col min="7" max="8" width="19" style="4" customWidth="1"/>
    <col min="9" max="9" width="9.1796875" style="4" customWidth="1"/>
    <col min="10" max="10" width="15.453125" style="4" customWidth="1"/>
    <col min="11" max="11" width="1.1796875" style="4" customWidth="1"/>
    <col min="12" max="12" width="4.1796875" style="4" customWidth="1"/>
    <col min="13" max="13" width="22" style="4" customWidth="1"/>
    <col min="14" max="14" width="18.54296875" style="4" customWidth="1"/>
    <col min="15" max="15" width="17.1796875" style="4" customWidth="1"/>
    <col min="16" max="17" width="19" style="4" customWidth="1"/>
    <col min="18" max="16384" width="9.1796875" style="4"/>
  </cols>
  <sheetData>
    <row r="1" spans="1:18" ht="6" customHeight="1" x14ac:dyDescent="0.25">
      <c r="A1" s="49"/>
      <c r="B1" s="67"/>
      <c r="C1" s="67"/>
      <c r="D1" s="67"/>
      <c r="E1" s="67"/>
      <c r="F1" s="67"/>
      <c r="G1" s="67"/>
      <c r="H1" s="67"/>
      <c r="I1" s="67"/>
      <c r="J1" s="67"/>
      <c r="K1" s="118"/>
      <c r="M1" s="20"/>
      <c r="N1" s="20"/>
      <c r="O1" s="20"/>
      <c r="P1" s="20"/>
      <c r="Q1" s="20"/>
      <c r="R1" s="20"/>
    </row>
    <row r="2" spans="1:18"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c r="R2" s="20"/>
    </row>
    <row r="3" spans="1:18"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c r="R3" s="20"/>
    </row>
    <row r="4" spans="1:18" s="5" customFormat="1" ht="13" x14ac:dyDescent="0.25">
      <c r="A4" s="32"/>
      <c r="B4" s="121"/>
      <c r="C4" s="108"/>
      <c r="D4" s="78" t="str">
        <f>'Cover Sheet'!D4</f>
        <v>Period  No</v>
      </c>
      <c r="E4" s="79"/>
      <c r="F4" s="122">
        <f>'Cover Sheet'!F4</f>
        <v>61</v>
      </c>
      <c r="G4" s="79"/>
      <c r="H4" s="123"/>
      <c r="I4" s="79"/>
      <c r="J4" s="86"/>
      <c r="K4" s="184"/>
      <c r="M4" s="231"/>
      <c r="N4" s="20"/>
      <c r="O4" s="3"/>
      <c r="P4" s="20"/>
      <c r="Q4" s="231"/>
      <c r="R4" s="20"/>
    </row>
    <row r="5" spans="1:18" s="5" customFormat="1" ht="18" x14ac:dyDescent="0.25">
      <c r="A5" s="32"/>
      <c r="B5" s="124" t="s">
        <v>326</v>
      </c>
      <c r="C5" s="87"/>
      <c r="D5" s="78" t="str">
        <f>'Cover Sheet'!D5</f>
        <v>Monthly Period</v>
      </c>
      <c r="E5" s="79"/>
      <c r="F5" s="88">
        <f>'Cover Sheet'!F5</f>
        <v>45975</v>
      </c>
      <c r="G5" s="79"/>
      <c r="H5" s="123"/>
      <c r="I5" s="79"/>
      <c r="J5" s="86"/>
      <c r="K5" s="93"/>
      <c r="M5" s="231"/>
      <c r="N5" s="20"/>
      <c r="O5" s="307"/>
      <c r="P5" s="20"/>
      <c r="Q5" s="231"/>
      <c r="R5" s="20"/>
    </row>
    <row r="6" spans="1:18" s="5" customFormat="1" ht="15" customHeight="1" x14ac:dyDescent="0.25">
      <c r="A6" s="32"/>
      <c r="B6" s="89"/>
      <c r="C6" s="77"/>
      <c r="D6" s="125" t="str">
        <f>'Cover Sheet'!D6</f>
        <v>Interest Period</v>
      </c>
      <c r="E6" s="120" t="s">
        <v>33</v>
      </c>
      <c r="F6" s="120">
        <f>'Cover Sheet'!F6</f>
        <v>45944</v>
      </c>
      <c r="G6" s="120" t="s">
        <v>4</v>
      </c>
      <c r="H6" s="120">
        <f>'Cover Sheet'!H6</f>
        <v>45975</v>
      </c>
      <c r="I6" s="90" t="s">
        <v>14</v>
      </c>
      <c r="J6" s="92" t="str">
        <f>'Cover Sheet'!J6</f>
        <v>31 days</v>
      </c>
      <c r="K6" s="93"/>
      <c r="M6" s="231"/>
      <c r="N6" s="3"/>
      <c r="O6" s="259"/>
      <c r="P6" s="3"/>
      <c r="Q6" s="259"/>
      <c r="R6" s="20"/>
    </row>
    <row r="7" spans="1:18" s="5" customFormat="1" ht="13" x14ac:dyDescent="0.25">
      <c r="A7" s="32"/>
      <c r="C7" s="33"/>
      <c r="D7" s="127" t="str">
        <f>'Cover Sheet'!D7</f>
        <v>Collection Period</v>
      </c>
      <c r="E7" s="128" t="s">
        <v>33</v>
      </c>
      <c r="F7" s="128" t="str">
        <f>'Cover Sheet'!F7</f>
        <v>01.10.2025</v>
      </c>
      <c r="G7" s="128" t="s">
        <v>4</v>
      </c>
      <c r="H7" s="128">
        <f>'Cover Sheet'!H7</f>
        <v>45961</v>
      </c>
      <c r="I7" s="99"/>
      <c r="J7" s="100"/>
      <c r="K7" s="93"/>
      <c r="M7" s="231"/>
      <c r="N7" s="20"/>
      <c r="O7" s="262"/>
      <c r="P7" s="3"/>
      <c r="Q7" s="259"/>
      <c r="R7" s="20"/>
    </row>
    <row r="8" spans="1:18" s="5" customFormat="1" ht="13" x14ac:dyDescent="0.25">
      <c r="A8" s="32"/>
      <c r="B8" s="33"/>
      <c r="C8" s="33"/>
      <c r="D8" s="33"/>
      <c r="E8" s="103"/>
      <c r="F8" s="102"/>
      <c r="G8" s="103"/>
      <c r="H8" s="33"/>
      <c r="I8" s="129"/>
      <c r="J8" s="33"/>
      <c r="K8" s="93"/>
      <c r="M8" s="20"/>
      <c r="N8" s="263"/>
      <c r="O8" s="3"/>
      <c r="P8" s="263"/>
      <c r="Q8" s="20"/>
      <c r="R8" s="20"/>
    </row>
    <row r="9" spans="1:18" s="5" customFormat="1" x14ac:dyDescent="0.25">
      <c r="A9" s="32"/>
      <c r="K9" s="75"/>
      <c r="M9" s="20"/>
      <c r="N9" s="20"/>
      <c r="O9" s="20"/>
      <c r="P9" s="20"/>
      <c r="Q9" s="20"/>
      <c r="R9" s="20"/>
    </row>
    <row r="10" spans="1:18" s="5" customFormat="1" x14ac:dyDescent="0.25">
      <c r="A10" s="32"/>
      <c r="B10" s="33"/>
      <c r="C10" s="33"/>
      <c r="D10" s="33"/>
      <c r="E10" s="33"/>
      <c r="F10" s="131"/>
      <c r="G10" s="33"/>
      <c r="H10" s="33"/>
      <c r="I10" s="20"/>
      <c r="J10" s="20"/>
      <c r="K10" s="75"/>
      <c r="M10" s="20"/>
      <c r="N10" s="20"/>
      <c r="O10" s="138"/>
      <c r="P10" s="20"/>
      <c r="Q10" s="20"/>
      <c r="R10" s="20"/>
    </row>
    <row r="11" spans="1:18" s="5" customFormat="1" ht="18" x14ac:dyDescent="0.25">
      <c r="A11" s="32"/>
      <c r="B11" s="132"/>
      <c r="C11" s="33"/>
      <c r="D11" s="33"/>
      <c r="E11" s="33"/>
      <c r="F11" s="20"/>
      <c r="G11" s="186"/>
      <c r="H11" s="186"/>
      <c r="I11" s="20"/>
      <c r="K11" s="75"/>
      <c r="M11" s="47"/>
      <c r="N11" s="20"/>
      <c r="O11" s="20"/>
      <c r="P11" s="187"/>
      <c r="Q11" s="187"/>
      <c r="R11" s="20"/>
    </row>
    <row r="12" spans="1:18" s="5" customFormat="1" ht="13" thickBot="1" x14ac:dyDescent="0.3">
      <c r="A12" s="32"/>
      <c r="B12" s="33"/>
      <c r="C12" s="33"/>
      <c r="D12" s="33"/>
      <c r="E12" s="33"/>
      <c r="F12" s="20"/>
      <c r="G12" s="186"/>
      <c r="H12" s="186"/>
      <c r="I12" s="20"/>
      <c r="K12" s="75"/>
      <c r="M12" s="20"/>
      <c r="N12" s="20"/>
      <c r="O12" s="20"/>
      <c r="P12" s="187"/>
      <c r="Q12" s="187"/>
      <c r="R12" s="20"/>
    </row>
    <row r="13" spans="1:18" s="5" customFormat="1" ht="45" customHeight="1" thickBot="1" x14ac:dyDescent="0.3">
      <c r="A13" s="32"/>
      <c r="B13" s="304"/>
      <c r="C13" s="20"/>
      <c r="D13" s="403" t="s">
        <v>71</v>
      </c>
      <c r="E13" s="289" t="s">
        <v>72</v>
      </c>
      <c r="F13" s="265" t="s">
        <v>196</v>
      </c>
      <c r="G13" s="289" t="s">
        <v>61</v>
      </c>
      <c r="H13" s="344" t="s">
        <v>197</v>
      </c>
      <c r="I13" s="138"/>
      <c r="K13" s="75"/>
      <c r="M13" s="141"/>
      <c r="N13" s="305"/>
      <c r="O13" s="172"/>
      <c r="P13" s="305"/>
      <c r="Q13" s="305"/>
      <c r="R13" s="20"/>
    </row>
    <row r="14" spans="1:18" s="5" customFormat="1" x14ac:dyDescent="0.25">
      <c r="A14" s="32"/>
      <c r="B14" s="137"/>
      <c r="C14" s="137"/>
      <c r="D14" s="409" t="s">
        <v>476</v>
      </c>
      <c r="E14" s="410">
        <v>28474.799999999999</v>
      </c>
      <c r="F14" s="411">
        <v>7.5335845440906732E-6</v>
      </c>
      <c r="G14" s="412">
        <v>17</v>
      </c>
      <c r="H14" s="413">
        <v>9.2432999668328651E-5</v>
      </c>
      <c r="I14" s="138"/>
      <c r="K14" s="75"/>
      <c r="M14" s="152"/>
      <c r="N14" s="12"/>
      <c r="O14" s="153"/>
      <c r="P14" s="154"/>
      <c r="Q14" s="153"/>
      <c r="R14" s="20"/>
    </row>
    <row r="15" spans="1:18" x14ac:dyDescent="0.25">
      <c r="A15" s="29"/>
      <c r="B15" s="13"/>
      <c r="C15" s="12"/>
      <c r="D15" s="409" t="s">
        <v>477</v>
      </c>
      <c r="E15" s="410">
        <v>2718141.18</v>
      </c>
      <c r="F15" s="411">
        <v>7.191392523320405E-4</v>
      </c>
      <c r="G15" s="412">
        <v>809</v>
      </c>
      <c r="H15" s="413">
        <v>4.3987233371575217E-3</v>
      </c>
      <c r="I15" s="138"/>
      <c r="K15" s="139"/>
      <c r="M15" s="152"/>
      <c r="N15" s="12"/>
      <c r="O15" s="153"/>
      <c r="P15" s="154"/>
      <c r="Q15" s="153"/>
      <c r="R15" s="20"/>
    </row>
    <row r="16" spans="1:18" x14ac:dyDescent="0.25">
      <c r="A16" s="29"/>
      <c r="B16" s="13"/>
      <c r="C16" s="12"/>
      <c r="D16" s="409" t="s">
        <v>478</v>
      </c>
      <c r="E16" s="410">
        <v>20793666.95999999</v>
      </c>
      <c r="F16" s="411">
        <v>5.5013853661772805E-3</v>
      </c>
      <c r="G16" s="412">
        <v>4018</v>
      </c>
      <c r="H16" s="413">
        <v>2.1846811333373205E-2</v>
      </c>
      <c r="I16" s="138"/>
      <c r="K16" s="139"/>
      <c r="M16" s="152"/>
      <c r="N16" s="12"/>
      <c r="O16" s="153"/>
      <c r="P16" s="154"/>
      <c r="Q16" s="153"/>
      <c r="R16" s="20"/>
    </row>
    <row r="17" spans="1:18" x14ac:dyDescent="0.25">
      <c r="A17" s="29"/>
      <c r="B17" s="13"/>
      <c r="C17" s="12"/>
      <c r="D17" s="409" t="s">
        <v>479</v>
      </c>
      <c r="E17" s="410">
        <v>59326452.10999997</v>
      </c>
      <c r="F17" s="411">
        <v>1.5696013410862634E-2</v>
      </c>
      <c r="G17" s="412">
        <v>8389</v>
      </c>
      <c r="H17" s="413">
        <v>4.5612966718682882E-2</v>
      </c>
      <c r="I17" s="138"/>
      <c r="K17" s="139"/>
      <c r="M17" s="152"/>
      <c r="N17" s="12"/>
      <c r="O17" s="153"/>
      <c r="P17" s="154"/>
      <c r="Q17" s="153"/>
      <c r="R17" s="20"/>
    </row>
    <row r="18" spans="1:18" x14ac:dyDescent="0.25">
      <c r="A18" s="29"/>
      <c r="B18" s="13"/>
      <c r="C18" s="12"/>
      <c r="D18" s="409" t="s">
        <v>480</v>
      </c>
      <c r="E18" s="410">
        <v>106907769.94999968</v>
      </c>
      <c r="F18" s="411">
        <v>2.8284613880993681E-2</v>
      </c>
      <c r="G18" s="412">
        <v>11837</v>
      </c>
      <c r="H18" s="413">
        <v>6.436055394552978E-2</v>
      </c>
      <c r="I18" s="138"/>
      <c r="K18" s="139"/>
      <c r="M18" s="152"/>
      <c r="N18" s="12"/>
      <c r="O18" s="153"/>
      <c r="P18" s="154"/>
      <c r="Q18" s="153"/>
      <c r="R18" s="20"/>
    </row>
    <row r="19" spans="1:18" x14ac:dyDescent="0.25">
      <c r="A19" s="29"/>
      <c r="B19" s="13"/>
      <c r="C19" s="12"/>
      <c r="D19" s="409" t="s">
        <v>481</v>
      </c>
      <c r="E19" s="410">
        <v>170337139.0000003</v>
      </c>
      <c r="F19" s="411">
        <v>4.5066136993237069E-2</v>
      </c>
      <c r="G19" s="412">
        <v>15551</v>
      </c>
      <c r="H19" s="413">
        <v>8.4554445755422286E-2</v>
      </c>
      <c r="I19" s="138"/>
      <c r="K19" s="139"/>
      <c r="M19" s="152"/>
      <c r="N19" s="12"/>
      <c r="O19" s="153"/>
      <c r="P19" s="154"/>
      <c r="Q19" s="153"/>
      <c r="R19" s="20"/>
    </row>
    <row r="20" spans="1:18" x14ac:dyDescent="0.25">
      <c r="A20" s="29"/>
      <c r="B20" s="13"/>
      <c r="C20" s="12"/>
      <c r="D20" s="409" t="s">
        <v>482</v>
      </c>
      <c r="E20" s="410">
        <v>211679320.94000062</v>
      </c>
      <c r="F20" s="411">
        <v>5.6004047808490241E-2</v>
      </c>
      <c r="G20" s="412">
        <v>16295</v>
      </c>
      <c r="H20" s="413">
        <v>8.8599748799730316E-2</v>
      </c>
      <c r="I20" s="138"/>
      <c r="K20" s="139"/>
      <c r="M20" s="152"/>
      <c r="N20" s="12"/>
      <c r="O20" s="153"/>
      <c r="P20" s="154"/>
      <c r="Q20" s="153"/>
      <c r="R20" s="20"/>
    </row>
    <row r="21" spans="1:18" x14ac:dyDescent="0.25">
      <c r="A21" s="29"/>
      <c r="B21" s="13"/>
      <c r="C21" s="12"/>
      <c r="D21" s="409" t="s">
        <v>483</v>
      </c>
      <c r="E21" s="410">
        <v>260795681.30000117</v>
      </c>
      <c r="F21" s="411">
        <v>6.8998774839763091E-2</v>
      </c>
      <c r="G21" s="412">
        <v>17398</v>
      </c>
      <c r="H21" s="413">
        <v>9.459701930762246E-2</v>
      </c>
      <c r="I21" s="138"/>
      <c r="K21" s="139"/>
      <c r="M21" s="152"/>
      <c r="N21" s="12"/>
      <c r="O21" s="153"/>
      <c r="P21" s="154"/>
      <c r="Q21" s="153"/>
      <c r="R21" s="20"/>
    </row>
    <row r="22" spans="1:18" x14ac:dyDescent="0.25">
      <c r="A22" s="29"/>
      <c r="B22" s="13"/>
      <c r="C22" s="12"/>
      <c r="D22" s="409" t="s">
        <v>484</v>
      </c>
      <c r="E22" s="410">
        <v>272145166.81999946</v>
      </c>
      <c r="F22" s="411">
        <v>7.2001510897499746E-2</v>
      </c>
      <c r="G22" s="412">
        <v>16042</v>
      </c>
      <c r="H22" s="413">
        <v>8.7224128275254595E-2</v>
      </c>
      <c r="I22" s="138"/>
      <c r="K22" s="139"/>
      <c r="M22" s="152"/>
      <c r="N22" s="12"/>
      <c r="O22" s="153"/>
      <c r="P22" s="154"/>
      <c r="Q22" s="153"/>
      <c r="R22" s="20"/>
    </row>
    <row r="23" spans="1:18" x14ac:dyDescent="0.25">
      <c r="A23" s="29"/>
      <c r="B23" s="13"/>
      <c r="C23" s="12"/>
      <c r="D23" s="409" t="s">
        <v>485</v>
      </c>
      <c r="E23" s="410">
        <v>269814416.26000011</v>
      </c>
      <c r="F23" s="411">
        <v>7.1384863672762727E-2</v>
      </c>
      <c r="G23" s="412">
        <v>14219</v>
      </c>
      <c r="H23" s="413">
        <v>7.7312048369645003E-2</v>
      </c>
      <c r="I23" s="138"/>
      <c r="K23" s="139"/>
      <c r="M23" s="152"/>
      <c r="N23" s="12"/>
      <c r="O23" s="153"/>
      <c r="P23" s="154"/>
      <c r="Q23" s="153"/>
      <c r="R23" s="20"/>
    </row>
    <row r="24" spans="1:18" x14ac:dyDescent="0.25">
      <c r="A24" s="29"/>
      <c r="B24" s="13"/>
      <c r="C24" s="12"/>
      <c r="D24" s="409" t="s">
        <v>486</v>
      </c>
      <c r="E24" s="410">
        <v>289355108.70999998</v>
      </c>
      <c r="F24" s="411">
        <v>7.6554749277653655E-2</v>
      </c>
      <c r="G24" s="412">
        <v>13839</v>
      </c>
      <c r="H24" s="413">
        <v>7.5245898965294128E-2</v>
      </c>
      <c r="I24" s="138"/>
      <c r="K24" s="139"/>
      <c r="M24" s="152"/>
      <c r="N24" s="12"/>
      <c r="O24" s="153"/>
      <c r="P24" s="154"/>
      <c r="Q24" s="153"/>
      <c r="R24" s="20"/>
    </row>
    <row r="25" spans="1:18" x14ac:dyDescent="0.25">
      <c r="A25" s="29"/>
      <c r="B25" s="13"/>
      <c r="C25" s="12"/>
      <c r="D25" s="409" t="s">
        <v>487</v>
      </c>
      <c r="E25" s="410">
        <v>256394832.97999898</v>
      </c>
      <c r="F25" s="411">
        <v>6.7834441362988676E-2</v>
      </c>
      <c r="G25" s="412">
        <v>11171</v>
      </c>
      <c r="H25" s="413">
        <v>6.0739355252641139E-2</v>
      </c>
      <c r="I25" s="138"/>
      <c r="K25" s="139"/>
      <c r="M25" s="152"/>
      <c r="N25" s="12"/>
      <c r="O25" s="153"/>
      <c r="P25" s="154"/>
      <c r="Q25" s="153"/>
      <c r="R25" s="20"/>
    </row>
    <row r="26" spans="1:18" x14ac:dyDescent="0.25">
      <c r="A26" s="29"/>
      <c r="B26" s="13"/>
      <c r="C26" s="12"/>
      <c r="D26" s="409" t="s">
        <v>488</v>
      </c>
      <c r="E26" s="410">
        <v>248830124.15999997</v>
      </c>
      <c r="F26" s="411">
        <v>6.5833044568388149E-2</v>
      </c>
      <c r="G26" s="412">
        <v>9965</v>
      </c>
      <c r="H26" s="413">
        <v>5.4182049511464409E-2</v>
      </c>
      <c r="I26" s="138"/>
      <c r="K26" s="139"/>
      <c r="M26" s="152"/>
      <c r="N26" s="12"/>
      <c r="O26" s="153"/>
      <c r="P26" s="154"/>
      <c r="Q26" s="153"/>
      <c r="R26" s="20"/>
    </row>
    <row r="27" spans="1:18" x14ac:dyDescent="0.25">
      <c r="A27" s="29"/>
      <c r="B27" s="13"/>
      <c r="C27" s="12"/>
      <c r="D27" s="409" t="s">
        <v>489</v>
      </c>
      <c r="E27" s="410">
        <v>212813483.84000048</v>
      </c>
      <c r="F27" s="411">
        <v>5.630411355412919E-2</v>
      </c>
      <c r="G27" s="412">
        <v>7891</v>
      </c>
      <c r="H27" s="413">
        <v>4.2905223551928315E-2</v>
      </c>
      <c r="I27" s="138"/>
      <c r="K27" s="139"/>
      <c r="M27" s="152"/>
      <c r="N27" s="12"/>
      <c r="O27" s="153"/>
      <c r="P27" s="154"/>
      <c r="Q27" s="153"/>
      <c r="R27" s="20"/>
    </row>
    <row r="28" spans="1:18" x14ac:dyDescent="0.25">
      <c r="A28" s="29"/>
      <c r="B28" s="13"/>
      <c r="C28" s="12"/>
      <c r="D28" s="409" t="s">
        <v>490</v>
      </c>
      <c r="E28" s="410">
        <v>194296423.29999942</v>
      </c>
      <c r="F28" s="411">
        <v>5.1405050484813752E-2</v>
      </c>
      <c r="G28" s="412">
        <v>6710</v>
      </c>
      <c r="H28" s="413">
        <v>3.6483848692616776E-2</v>
      </c>
      <c r="I28" s="138"/>
      <c r="K28" s="139"/>
      <c r="M28" s="152"/>
      <c r="N28" s="12"/>
      <c r="O28" s="153"/>
      <c r="P28" s="154"/>
      <c r="Q28" s="153"/>
      <c r="R28" s="20"/>
    </row>
    <row r="29" spans="1:18" x14ac:dyDescent="0.25">
      <c r="A29" s="29"/>
      <c r="B29" s="13"/>
      <c r="C29" s="12"/>
      <c r="D29" s="409" t="s">
        <v>491</v>
      </c>
      <c r="E29" s="410">
        <v>178089499.11000043</v>
      </c>
      <c r="F29" s="411">
        <v>4.711718073384006E-2</v>
      </c>
      <c r="G29" s="412">
        <v>5772</v>
      </c>
      <c r="H29" s="413">
        <v>3.1383722005034878E-2</v>
      </c>
      <c r="I29" s="138"/>
      <c r="K29" s="139"/>
      <c r="M29" s="152"/>
      <c r="N29" s="12"/>
      <c r="O29" s="153"/>
      <c r="P29" s="154"/>
      <c r="Q29" s="153"/>
      <c r="R29" s="20"/>
    </row>
    <row r="30" spans="1:18" x14ac:dyDescent="0.25">
      <c r="A30" s="29"/>
      <c r="B30" s="13"/>
      <c r="C30" s="12"/>
      <c r="D30" s="409" t="s">
        <v>492</v>
      </c>
      <c r="E30" s="410">
        <v>144113314.58000004</v>
      </c>
      <c r="F30" s="411">
        <v>3.8128093588631541E-2</v>
      </c>
      <c r="G30" s="412">
        <v>4374</v>
      </c>
      <c r="H30" s="413">
        <v>2.3782467091133502E-2</v>
      </c>
      <c r="I30" s="138"/>
      <c r="K30" s="139"/>
      <c r="M30" s="152"/>
      <c r="N30" s="12"/>
      <c r="O30" s="153"/>
      <c r="P30" s="154"/>
      <c r="Q30" s="153"/>
      <c r="R30" s="20"/>
    </row>
    <row r="31" spans="1:18" x14ac:dyDescent="0.25">
      <c r="A31" s="29"/>
      <c r="B31" s="13"/>
      <c r="C31" s="12"/>
      <c r="D31" s="409" t="s">
        <v>493</v>
      </c>
      <c r="E31" s="410">
        <v>130885801.74000005</v>
      </c>
      <c r="F31" s="411">
        <v>3.4628487400416526E-2</v>
      </c>
      <c r="G31" s="412">
        <v>3744</v>
      </c>
      <c r="H31" s="413">
        <v>2.0357008868130733E-2</v>
      </c>
      <c r="I31" s="138"/>
      <c r="K31" s="139"/>
      <c r="M31" s="152"/>
      <c r="N31" s="12"/>
      <c r="O31" s="153"/>
      <c r="P31" s="154"/>
      <c r="Q31" s="153"/>
      <c r="R31" s="20"/>
    </row>
    <row r="32" spans="1:18" x14ac:dyDescent="0.25">
      <c r="A32" s="29"/>
      <c r="B32" s="13"/>
      <c r="C32" s="12"/>
      <c r="D32" s="409" t="s">
        <v>494</v>
      </c>
      <c r="E32" s="410">
        <v>101450755.33999996</v>
      </c>
      <c r="F32" s="411">
        <v>2.6840850240063076E-2</v>
      </c>
      <c r="G32" s="412">
        <v>2745</v>
      </c>
      <c r="H32" s="413">
        <v>1.4925210828797773E-2</v>
      </c>
      <c r="I32" s="138"/>
      <c r="K32" s="139"/>
      <c r="M32" s="152"/>
      <c r="N32" s="12"/>
      <c r="O32" s="153"/>
      <c r="P32" s="154"/>
      <c r="Q32" s="153"/>
      <c r="R32" s="20"/>
    </row>
    <row r="33" spans="1:18" x14ac:dyDescent="0.25">
      <c r="A33" s="29"/>
      <c r="B33" s="13"/>
      <c r="C33" s="12"/>
      <c r="D33" s="409" t="s">
        <v>495</v>
      </c>
      <c r="E33" s="410">
        <v>89345231.719999939</v>
      </c>
      <c r="F33" s="411">
        <v>2.3638089004101567E-2</v>
      </c>
      <c r="G33" s="412">
        <v>2293</v>
      </c>
      <c r="H33" s="413">
        <v>1.2467580484675153E-2</v>
      </c>
      <c r="I33" s="138"/>
      <c r="K33" s="139"/>
      <c r="M33" s="152"/>
      <c r="N33" s="12"/>
      <c r="O33" s="153"/>
      <c r="P33" s="154"/>
      <c r="Q33" s="153"/>
      <c r="R33" s="20"/>
    </row>
    <row r="34" spans="1:18" x14ac:dyDescent="0.25">
      <c r="A34" s="29"/>
      <c r="B34" s="13"/>
      <c r="C34" s="12"/>
      <c r="D34" s="409" t="s">
        <v>496</v>
      </c>
      <c r="E34" s="410">
        <v>80669389.780000016</v>
      </c>
      <c r="F34" s="411">
        <v>2.134271945818177E-2</v>
      </c>
      <c r="G34" s="412">
        <v>1976</v>
      </c>
      <c r="H34" s="413">
        <v>1.0743976902624554E-2</v>
      </c>
      <c r="I34" s="138"/>
      <c r="K34" s="139"/>
      <c r="M34" s="152"/>
      <c r="N34" s="12"/>
      <c r="O34" s="153"/>
      <c r="P34" s="154"/>
      <c r="Q34" s="153"/>
      <c r="R34" s="20"/>
    </row>
    <row r="35" spans="1:18" x14ac:dyDescent="0.25">
      <c r="A35" s="29"/>
      <c r="B35" s="13"/>
      <c r="C35" s="12"/>
      <c r="D35" s="409" t="s">
        <v>497</v>
      </c>
      <c r="E35" s="410">
        <v>66055141.710000016</v>
      </c>
      <c r="F35" s="411">
        <v>1.74762244034787E-2</v>
      </c>
      <c r="G35" s="412">
        <v>1537</v>
      </c>
      <c r="H35" s="413">
        <v>8.3570306170718308E-3</v>
      </c>
      <c r="I35" s="138"/>
      <c r="K35" s="139"/>
      <c r="M35" s="152"/>
      <c r="N35" s="12"/>
      <c r="O35" s="153"/>
      <c r="P35" s="154"/>
      <c r="Q35" s="153"/>
      <c r="R35" s="20"/>
    </row>
    <row r="36" spans="1:18" x14ac:dyDescent="0.25">
      <c r="A36" s="29"/>
      <c r="B36" s="13"/>
      <c r="C36" s="12"/>
      <c r="D36" s="409" t="s">
        <v>498</v>
      </c>
      <c r="E36" s="410">
        <v>58547981.439999983</v>
      </c>
      <c r="F36" s="411">
        <v>1.5490053242308691E-2</v>
      </c>
      <c r="G36" s="412">
        <v>1303</v>
      </c>
      <c r="H36" s="413">
        <v>7.0847175628136602E-3</v>
      </c>
      <c r="I36" s="138"/>
      <c r="K36" s="139"/>
      <c r="M36" s="152"/>
      <c r="N36" s="12"/>
      <c r="O36" s="153"/>
      <c r="P36" s="154"/>
      <c r="Q36" s="153"/>
      <c r="R36" s="20"/>
    </row>
    <row r="37" spans="1:18" x14ac:dyDescent="0.25">
      <c r="A37" s="29"/>
      <c r="B37" s="13"/>
      <c r="C37" s="12"/>
      <c r="D37" s="409" t="s">
        <v>499</v>
      </c>
      <c r="E37" s="410">
        <v>45837690.329999976</v>
      </c>
      <c r="F37" s="411">
        <v>1.2127288529046818E-2</v>
      </c>
      <c r="G37" s="412">
        <v>976</v>
      </c>
      <c r="H37" s="413">
        <v>5.3067416280169859E-3</v>
      </c>
      <c r="I37" s="138"/>
      <c r="K37" s="139"/>
      <c r="M37" s="152"/>
      <c r="N37" s="12"/>
      <c r="O37" s="153"/>
      <c r="P37" s="154"/>
      <c r="Q37" s="153"/>
      <c r="R37" s="20"/>
    </row>
    <row r="38" spans="1:18" x14ac:dyDescent="0.25">
      <c r="A38" s="29"/>
      <c r="B38" s="13"/>
      <c r="C38" s="12"/>
      <c r="D38" s="409" t="s">
        <v>500</v>
      </c>
      <c r="E38" s="410">
        <v>40759953.040000014</v>
      </c>
      <c r="F38" s="411">
        <v>1.0783870378018661E-2</v>
      </c>
      <c r="G38" s="412">
        <v>832</v>
      </c>
      <c r="H38" s="413">
        <v>4.5237797484734962E-3</v>
      </c>
      <c r="I38" s="138"/>
      <c r="K38" s="139"/>
      <c r="M38" s="152"/>
      <c r="N38" s="12"/>
      <c r="O38" s="153"/>
      <c r="P38" s="154"/>
      <c r="Q38" s="153"/>
      <c r="R38" s="20"/>
    </row>
    <row r="39" spans="1:18" x14ac:dyDescent="0.25">
      <c r="A39" s="29"/>
      <c r="B39" s="13"/>
      <c r="C39" s="12"/>
      <c r="D39" s="409" t="s">
        <v>501</v>
      </c>
      <c r="E39" s="410">
        <v>41179726.420000002</v>
      </c>
      <c r="F39" s="411">
        <v>1.0894929920055431E-2</v>
      </c>
      <c r="G39" s="412">
        <v>812</v>
      </c>
      <c r="H39" s="413">
        <v>4.4150350429813445E-3</v>
      </c>
      <c r="I39" s="138"/>
      <c r="K39" s="139"/>
      <c r="M39" s="152"/>
      <c r="N39" s="12"/>
      <c r="O39" s="153"/>
      <c r="P39" s="154"/>
      <c r="Q39" s="153"/>
      <c r="R39" s="20"/>
    </row>
    <row r="40" spans="1:18" x14ac:dyDescent="0.25">
      <c r="A40" s="29"/>
      <c r="B40" s="13"/>
      <c r="C40" s="12"/>
      <c r="D40" s="409" t="s">
        <v>502</v>
      </c>
      <c r="E40" s="410">
        <v>27320791.820000004</v>
      </c>
      <c r="F40" s="411">
        <v>7.2282683280469372E-3</v>
      </c>
      <c r="G40" s="412">
        <v>516</v>
      </c>
      <c r="H40" s="413">
        <v>2.8056134016975049E-3</v>
      </c>
      <c r="I40" s="138"/>
      <c r="K40" s="139"/>
      <c r="M40" s="152"/>
      <c r="N40" s="12"/>
      <c r="O40" s="153"/>
      <c r="P40" s="154"/>
      <c r="Q40" s="153"/>
      <c r="R40" s="20"/>
    </row>
    <row r="41" spans="1:18" x14ac:dyDescent="0.25">
      <c r="A41" s="29"/>
      <c r="B41" s="13"/>
      <c r="C41" s="12"/>
      <c r="D41" s="409" t="s">
        <v>503</v>
      </c>
      <c r="E41" s="410">
        <v>26549970.789999988</v>
      </c>
      <c r="F41" s="411">
        <v>7.0243320265498885E-3</v>
      </c>
      <c r="G41" s="412">
        <v>483</v>
      </c>
      <c r="H41" s="413">
        <v>2.626184637635455E-3</v>
      </c>
      <c r="I41" s="138"/>
      <c r="K41" s="139"/>
      <c r="M41" s="152"/>
      <c r="N41" s="12"/>
      <c r="O41" s="153"/>
      <c r="P41" s="154"/>
      <c r="Q41" s="153"/>
      <c r="R41" s="20"/>
    </row>
    <row r="42" spans="1:18" x14ac:dyDescent="0.25">
      <c r="A42" s="29"/>
      <c r="B42" s="13"/>
      <c r="C42" s="12"/>
      <c r="D42" s="409" t="s">
        <v>504</v>
      </c>
      <c r="E42" s="410">
        <v>18529132.860000003</v>
      </c>
      <c r="F42" s="411">
        <v>4.902257045861556E-3</v>
      </c>
      <c r="G42" s="412">
        <v>325</v>
      </c>
      <c r="H42" s="413">
        <v>1.7671014642474594E-3</v>
      </c>
      <c r="I42" s="138"/>
      <c r="K42" s="139"/>
      <c r="M42" s="152"/>
      <c r="N42" s="12"/>
      <c r="O42" s="153"/>
      <c r="P42" s="154"/>
      <c r="Q42" s="153"/>
      <c r="R42" s="20"/>
    </row>
    <row r="43" spans="1:18" x14ac:dyDescent="0.25">
      <c r="A43" s="29"/>
      <c r="B43" s="13"/>
      <c r="C43" s="12"/>
      <c r="D43" s="409" t="s">
        <v>505</v>
      </c>
      <c r="E43" s="410">
        <v>17515340.349999998</v>
      </c>
      <c r="F43" s="411">
        <v>4.6340377226617114E-3</v>
      </c>
      <c r="G43" s="412">
        <v>297</v>
      </c>
      <c r="H43" s="413">
        <v>1.6148588765584476E-3</v>
      </c>
      <c r="I43" s="138"/>
      <c r="K43" s="139"/>
      <c r="M43" s="152"/>
      <c r="N43" s="12"/>
      <c r="O43" s="153"/>
      <c r="P43" s="154"/>
      <c r="Q43" s="153"/>
      <c r="R43" s="20"/>
    </row>
    <row r="44" spans="1:18" x14ac:dyDescent="0.25">
      <c r="A44" s="29"/>
      <c r="B44" s="13"/>
      <c r="C44" s="12"/>
      <c r="D44" s="409" t="s">
        <v>506</v>
      </c>
      <c r="E44" s="410">
        <v>17818664.779999997</v>
      </c>
      <c r="F44" s="411">
        <v>4.7142883385639517E-3</v>
      </c>
      <c r="G44" s="412">
        <v>293</v>
      </c>
      <c r="H44" s="413">
        <v>1.5931099354600173E-3</v>
      </c>
      <c r="I44" s="138"/>
      <c r="K44" s="139"/>
      <c r="M44" s="152"/>
      <c r="N44" s="12"/>
      <c r="O44" s="153"/>
      <c r="P44" s="154"/>
      <c r="Q44" s="153"/>
      <c r="R44" s="20"/>
    </row>
    <row r="45" spans="1:18" x14ac:dyDescent="0.25">
      <c r="A45" s="29"/>
      <c r="B45" s="13"/>
      <c r="C45" s="12"/>
      <c r="D45" s="409" t="s">
        <v>507</v>
      </c>
      <c r="E45" s="410">
        <v>11400849.850000003</v>
      </c>
      <c r="F45" s="411">
        <v>3.0163255306256231E-3</v>
      </c>
      <c r="G45" s="412">
        <v>181</v>
      </c>
      <c r="H45" s="413">
        <v>9.8413958470396968E-4</v>
      </c>
      <c r="I45" s="138"/>
      <c r="K45" s="139"/>
      <c r="M45" s="152"/>
      <c r="N45" s="12"/>
      <c r="O45" s="153"/>
      <c r="P45" s="154"/>
      <c r="Q45" s="153"/>
      <c r="R45" s="20"/>
    </row>
    <row r="46" spans="1:18" x14ac:dyDescent="0.25">
      <c r="A46" s="29"/>
      <c r="B46" s="13"/>
      <c r="C46" s="12"/>
      <c r="D46" s="409" t="s">
        <v>508</v>
      </c>
      <c r="E46" s="410">
        <v>11434660.739999998</v>
      </c>
      <c r="F46" s="411">
        <v>3.025270885758088E-3</v>
      </c>
      <c r="G46" s="412">
        <v>176</v>
      </c>
      <c r="H46" s="413">
        <v>9.5695340833093186E-4</v>
      </c>
      <c r="I46" s="138"/>
      <c r="K46" s="139"/>
      <c r="M46" s="152"/>
      <c r="N46" s="12"/>
      <c r="O46" s="153"/>
      <c r="P46" s="154"/>
      <c r="Q46" s="153"/>
      <c r="R46" s="20"/>
    </row>
    <row r="47" spans="1:18" x14ac:dyDescent="0.25">
      <c r="A47" s="29"/>
      <c r="B47" s="13"/>
      <c r="C47" s="12"/>
      <c r="D47" s="409" t="s">
        <v>509</v>
      </c>
      <c r="E47" s="410">
        <v>10094870.810000002</v>
      </c>
      <c r="F47" s="411">
        <v>2.6708023483504053E-3</v>
      </c>
      <c r="G47" s="412">
        <v>151</v>
      </c>
      <c r="H47" s="413">
        <v>8.2102252646574266E-4</v>
      </c>
      <c r="I47" s="138"/>
      <c r="K47" s="139"/>
      <c r="M47" s="152"/>
      <c r="N47" s="12"/>
      <c r="O47" s="153"/>
      <c r="P47" s="154"/>
      <c r="Q47" s="153"/>
      <c r="R47" s="20"/>
    </row>
    <row r="48" spans="1:18" x14ac:dyDescent="0.25">
      <c r="A48" s="29"/>
      <c r="B48" s="13"/>
      <c r="C48" s="12"/>
      <c r="D48" s="409" t="s">
        <v>510</v>
      </c>
      <c r="E48" s="410">
        <v>8356204.169999999</v>
      </c>
      <c r="F48" s="411">
        <v>2.2108029058106825E-3</v>
      </c>
      <c r="G48" s="412">
        <v>121</v>
      </c>
      <c r="H48" s="413">
        <v>6.5790546822751565E-4</v>
      </c>
      <c r="I48" s="138"/>
      <c r="K48" s="139"/>
      <c r="M48" s="152"/>
      <c r="N48" s="12"/>
      <c r="O48" s="153"/>
      <c r="P48" s="154"/>
      <c r="Q48" s="153"/>
      <c r="R48" s="20"/>
    </row>
    <row r="49" spans="1:18" x14ac:dyDescent="0.25">
      <c r="A49" s="29"/>
      <c r="B49" s="13"/>
      <c r="C49" s="12"/>
      <c r="D49" s="409" t="s">
        <v>576</v>
      </c>
      <c r="E49" s="410">
        <v>2240000</v>
      </c>
      <c r="F49" s="411">
        <v>5.9263732769898679E-4</v>
      </c>
      <c r="G49" s="412">
        <v>32</v>
      </c>
      <c r="H49" s="413">
        <v>1.7399152878744216E-4</v>
      </c>
      <c r="I49" s="138"/>
      <c r="K49" s="139"/>
      <c r="M49" s="152"/>
      <c r="N49" s="12"/>
      <c r="O49" s="153"/>
      <c r="P49" s="154"/>
      <c r="Q49" s="153"/>
      <c r="R49" s="20"/>
    </row>
    <row r="50" spans="1:18" ht="13" thickBot="1" x14ac:dyDescent="0.3">
      <c r="A50" s="29"/>
      <c r="B50" s="13"/>
      <c r="C50" s="12"/>
      <c r="D50" s="409" t="s">
        <v>511</v>
      </c>
      <c r="E50" s="410">
        <v>75283493.790000036</v>
      </c>
      <c r="F50" s="411">
        <v>1.9917771687298611E-2</v>
      </c>
      <c r="G50" s="412">
        <v>827</v>
      </c>
      <c r="H50" s="413">
        <v>4.4965935721004583E-3</v>
      </c>
      <c r="I50" s="138"/>
      <c r="K50" s="139"/>
      <c r="M50" s="152"/>
      <c r="N50" s="12"/>
      <c r="O50" s="153"/>
      <c r="P50" s="154"/>
      <c r="Q50" s="153"/>
      <c r="R50" s="20"/>
    </row>
    <row r="51" spans="1:18" ht="14" thickTop="1" thickBot="1" x14ac:dyDescent="0.3">
      <c r="A51" s="29"/>
      <c r="B51" s="159"/>
      <c r="C51" s="182"/>
      <c r="D51" s="639" t="s">
        <v>35</v>
      </c>
      <c r="E51" s="640">
        <f>SUM(E14:E50)</f>
        <v>3779714667.480001</v>
      </c>
      <c r="F51" s="641">
        <f>ROUND(SUM(F14:F50),0)</f>
        <v>1</v>
      </c>
      <c r="G51" s="642">
        <f>SUM(G14:G50)</f>
        <v>183917</v>
      </c>
      <c r="H51" s="643">
        <f>SUM(H14:H50)</f>
        <v>0.99999999999999989</v>
      </c>
      <c r="I51" s="138"/>
      <c r="J51" s="20"/>
      <c r="K51" s="139"/>
      <c r="M51" s="424"/>
      <c r="N51" s="425"/>
      <c r="O51" s="426"/>
      <c r="P51" s="427"/>
      <c r="Q51" s="426"/>
      <c r="R51" s="20"/>
    </row>
    <row r="52" spans="1:18" ht="13" x14ac:dyDescent="0.25">
      <c r="A52" s="29"/>
      <c r="B52" s="159"/>
      <c r="C52" s="182"/>
      <c r="D52" s="424"/>
      <c r="E52" s="425"/>
      <c r="F52" s="426"/>
      <c r="G52" s="427"/>
      <c r="H52" s="426"/>
      <c r="I52" s="138"/>
      <c r="J52" s="20"/>
      <c r="K52" s="139"/>
      <c r="M52" s="424"/>
      <c r="N52" s="425"/>
      <c r="O52" s="426"/>
      <c r="P52" s="427"/>
      <c r="Q52" s="426"/>
      <c r="R52" s="20"/>
    </row>
    <row r="53" spans="1:18" ht="13" x14ac:dyDescent="0.25">
      <c r="A53" s="29"/>
      <c r="B53" s="159"/>
      <c r="C53" s="182"/>
      <c r="D53" s="424"/>
      <c r="E53" s="425"/>
      <c r="F53" s="426"/>
      <c r="G53" s="427"/>
      <c r="H53" s="426"/>
      <c r="I53" s="138"/>
      <c r="J53" s="20"/>
      <c r="K53" s="139"/>
      <c r="M53" s="424"/>
      <c r="N53" s="425"/>
      <c r="O53" s="426"/>
      <c r="P53" s="427"/>
      <c r="Q53" s="426"/>
      <c r="R53" s="20"/>
    </row>
    <row r="54" spans="1:18" ht="13.5" thickBot="1" x14ac:dyDescent="0.3">
      <c r="A54" s="29"/>
      <c r="B54" s="165"/>
      <c r="C54" s="182"/>
      <c r="D54" s="393" t="s">
        <v>73</v>
      </c>
      <c r="E54" s="393" t="s">
        <v>58</v>
      </c>
      <c r="F54" s="5"/>
      <c r="G54" s="5"/>
      <c r="H54" s="5"/>
      <c r="I54" s="138"/>
      <c r="J54" s="20"/>
      <c r="K54" s="139"/>
      <c r="M54" s="323"/>
      <c r="N54" s="323"/>
      <c r="O54" s="20"/>
      <c r="P54" s="20"/>
      <c r="Q54" s="20"/>
      <c r="R54" s="20"/>
    </row>
    <row r="55" spans="1:18" ht="13" thickBot="1" x14ac:dyDescent="0.3">
      <c r="A55" s="29"/>
      <c r="B55" s="165"/>
      <c r="C55" s="182"/>
      <c r="D55" s="329" t="s">
        <v>59</v>
      </c>
      <c r="E55" s="638">
        <v>20551.197917973761</v>
      </c>
      <c r="F55" s="5"/>
      <c r="G55" s="5"/>
      <c r="H55" s="5"/>
      <c r="I55" s="138"/>
      <c r="J55" s="20"/>
      <c r="K55" s="139"/>
      <c r="M55" s="159"/>
      <c r="N55" s="182"/>
      <c r="O55" s="20"/>
      <c r="P55" s="20"/>
      <c r="Q55" s="20"/>
      <c r="R55" s="20"/>
    </row>
    <row r="56" spans="1:18" x14ac:dyDescent="0.25">
      <c r="A56" s="29"/>
      <c r="B56" s="20"/>
      <c r="I56" s="306"/>
      <c r="J56" s="20"/>
      <c r="K56" s="139"/>
      <c r="M56" s="20"/>
      <c r="N56" s="20"/>
      <c r="O56" s="20"/>
      <c r="P56" s="20"/>
      <c r="Q56" s="20"/>
      <c r="R56" s="20"/>
    </row>
    <row r="57" spans="1:18" x14ac:dyDescent="0.25">
      <c r="A57" s="35"/>
      <c r="B57" s="36"/>
      <c r="C57" s="36"/>
      <c r="D57" s="36"/>
      <c r="E57" s="36"/>
      <c r="F57" s="36"/>
      <c r="G57" s="36"/>
      <c r="H57" s="36"/>
      <c r="I57" s="200"/>
      <c r="J57" s="36"/>
      <c r="K57" s="151"/>
      <c r="M57" s="20"/>
      <c r="N57" s="20"/>
      <c r="O57" s="20"/>
      <c r="P57" s="20"/>
      <c r="Q57" s="20"/>
      <c r="R57" s="20"/>
    </row>
    <row r="58" spans="1:18" x14ac:dyDescent="0.25">
      <c r="I58" s="306"/>
      <c r="M58" s="20"/>
      <c r="N58" s="20"/>
      <c r="O58" s="20"/>
      <c r="P58" s="20"/>
      <c r="Q58" s="20"/>
      <c r="R58" s="20"/>
    </row>
    <row r="59" spans="1:18" x14ac:dyDescent="0.25">
      <c r="I59" s="306"/>
      <c r="M59" s="20"/>
      <c r="N59" s="20"/>
      <c r="O59" s="20"/>
      <c r="P59" s="20"/>
      <c r="Q59" s="20"/>
      <c r="R59" s="20"/>
    </row>
    <row r="60" spans="1:18" x14ac:dyDescent="0.25">
      <c r="I60" s="306"/>
      <c r="M60" s="20"/>
      <c r="N60" s="20"/>
      <c r="O60" s="20"/>
      <c r="P60" s="20"/>
      <c r="Q60" s="20"/>
      <c r="R60" s="20"/>
    </row>
    <row r="61" spans="1:18" x14ac:dyDescent="0.25">
      <c r="I61" s="306"/>
      <c r="M61" s="20"/>
      <c r="N61" s="20"/>
      <c r="O61" s="20"/>
      <c r="P61" s="20"/>
      <c r="Q61" s="20"/>
      <c r="R61" s="20"/>
    </row>
    <row r="62" spans="1:18" x14ac:dyDescent="0.25">
      <c r="I62" s="306"/>
      <c r="M62" s="20"/>
      <c r="N62" s="20"/>
      <c r="O62" s="20"/>
      <c r="P62" s="20"/>
      <c r="Q62" s="20"/>
      <c r="R62" s="20"/>
    </row>
    <row r="63" spans="1:18" x14ac:dyDescent="0.25">
      <c r="I63" s="306"/>
      <c r="M63" s="20"/>
      <c r="N63" s="20"/>
      <c r="O63" s="20"/>
      <c r="P63" s="20"/>
      <c r="Q63" s="20"/>
      <c r="R63" s="20"/>
    </row>
    <row r="64" spans="1:18" x14ac:dyDescent="0.25">
      <c r="I64" s="306"/>
      <c r="M64" s="20"/>
      <c r="N64" s="20"/>
      <c r="O64" s="20"/>
      <c r="P64" s="20"/>
      <c r="Q64" s="20"/>
      <c r="R64" s="20"/>
    </row>
    <row r="65" spans="9:18" x14ac:dyDescent="0.25">
      <c r="I65" s="306"/>
      <c r="M65" s="20"/>
      <c r="N65" s="20"/>
      <c r="O65" s="20"/>
      <c r="P65" s="20"/>
      <c r="Q65" s="20"/>
      <c r="R65" s="20"/>
    </row>
    <row r="66" spans="9:18" x14ac:dyDescent="0.25">
      <c r="I66" s="306"/>
      <c r="M66" s="20"/>
      <c r="N66" s="20"/>
      <c r="O66" s="20"/>
      <c r="P66" s="20"/>
      <c r="Q66" s="20"/>
      <c r="R66" s="20"/>
    </row>
    <row r="67" spans="9:18" x14ac:dyDescent="0.25">
      <c r="I67" s="306"/>
      <c r="M67" s="20"/>
      <c r="N67" s="20"/>
      <c r="O67" s="20"/>
      <c r="P67" s="20"/>
      <c r="Q67" s="20"/>
      <c r="R67" s="20"/>
    </row>
    <row r="68" spans="9:18" x14ac:dyDescent="0.25">
      <c r="I68" s="306"/>
      <c r="M68" s="20"/>
      <c r="N68" s="20"/>
      <c r="O68" s="20"/>
      <c r="P68" s="20"/>
      <c r="Q68" s="20"/>
      <c r="R68" s="20"/>
    </row>
    <row r="69" spans="9:18" x14ac:dyDescent="0.25">
      <c r="I69" s="306"/>
      <c r="M69" s="20"/>
      <c r="N69" s="20"/>
      <c r="O69" s="20"/>
      <c r="P69" s="20"/>
      <c r="Q69" s="20"/>
      <c r="R69" s="20"/>
    </row>
    <row r="70" spans="9:18" x14ac:dyDescent="0.25">
      <c r="I70" s="306"/>
      <c r="M70" s="20"/>
      <c r="N70" s="20"/>
      <c r="O70" s="20"/>
      <c r="P70" s="20"/>
      <c r="Q70" s="20"/>
      <c r="R70" s="20"/>
    </row>
    <row r="71" spans="9:18" x14ac:dyDescent="0.25">
      <c r="I71" s="306"/>
      <c r="M71" s="20"/>
      <c r="N71" s="20"/>
      <c r="O71" s="20"/>
      <c r="P71" s="20"/>
      <c r="Q71" s="20"/>
      <c r="R71" s="20"/>
    </row>
    <row r="72" spans="9:18" x14ac:dyDescent="0.25">
      <c r="I72" s="306"/>
      <c r="M72" s="20"/>
      <c r="N72" s="20"/>
      <c r="O72" s="20"/>
      <c r="P72" s="20"/>
      <c r="Q72" s="20"/>
      <c r="R72" s="20"/>
    </row>
    <row r="73" spans="9:18" x14ac:dyDescent="0.25">
      <c r="I73" s="306"/>
      <c r="M73" s="20"/>
      <c r="N73" s="20"/>
      <c r="O73" s="20"/>
      <c r="P73" s="20"/>
      <c r="Q73" s="20"/>
      <c r="R73" s="20"/>
    </row>
    <row r="74" spans="9:18" x14ac:dyDescent="0.25">
      <c r="I74" s="306"/>
      <c r="M74" s="20"/>
      <c r="N74" s="20"/>
      <c r="O74" s="20"/>
      <c r="P74" s="20"/>
      <c r="Q74" s="20"/>
      <c r="R74" s="20"/>
    </row>
    <row r="75" spans="9:18" x14ac:dyDescent="0.25">
      <c r="I75" s="306"/>
      <c r="M75" s="20"/>
      <c r="N75" s="20"/>
      <c r="O75" s="20"/>
      <c r="P75" s="20"/>
      <c r="Q75" s="20"/>
      <c r="R75" s="20"/>
    </row>
    <row r="76" spans="9:18" x14ac:dyDescent="0.25">
      <c r="I76" s="306"/>
      <c r="M76" s="20"/>
      <c r="N76" s="20"/>
      <c r="O76" s="20"/>
      <c r="P76" s="20"/>
      <c r="Q76" s="20"/>
      <c r="R76" s="20"/>
    </row>
    <row r="77" spans="9:18" x14ac:dyDescent="0.25">
      <c r="I77" s="306"/>
      <c r="M77" s="20"/>
      <c r="N77" s="20"/>
      <c r="O77" s="20"/>
      <c r="P77" s="20"/>
      <c r="Q77" s="20"/>
      <c r="R77" s="20"/>
    </row>
    <row r="78" spans="9:18" x14ac:dyDescent="0.25">
      <c r="I78" s="306"/>
      <c r="M78" s="20"/>
      <c r="N78" s="20"/>
      <c r="O78" s="20"/>
      <c r="P78" s="20"/>
      <c r="Q78" s="20"/>
      <c r="R78" s="20"/>
    </row>
    <row r="79" spans="9:18" x14ac:dyDescent="0.25">
      <c r="I79" s="306"/>
      <c r="M79" s="20"/>
      <c r="N79" s="20"/>
      <c r="O79" s="20"/>
      <c r="P79" s="20"/>
      <c r="Q79" s="20"/>
      <c r="R79" s="20"/>
    </row>
    <row r="80" spans="9:18" x14ac:dyDescent="0.25">
      <c r="I80" s="306"/>
      <c r="M80" s="20"/>
      <c r="N80" s="20"/>
      <c r="O80" s="20"/>
      <c r="P80" s="20"/>
      <c r="Q80" s="20"/>
      <c r="R80" s="20"/>
    </row>
    <row r="81" spans="9:18" x14ac:dyDescent="0.25">
      <c r="I81" s="306"/>
      <c r="M81" s="20"/>
      <c r="N81" s="20"/>
      <c r="O81" s="20"/>
      <c r="P81" s="20"/>
      <c r="Q81" s="20"/>
      <c r="R81" s="20"/>
    </row>
    <row r="82" spans="9:18" x14ac:dyDescent="0.25">
      <c r="I82" s="306"/>
      <c r="M82" s="20"/>
      <c r="N82" s="20"/>
      <c r="O82" s="20"/>
      <c r="P82" s="20"/>
      <c r="Q82" s="20"/>
      <c r="R82" s="20"/>
    </row>
    <row r="83" spans="9:18" x14ac:dyDescent="0.25">
      <c r="I83" s="306"/>
      <c r="M83" s="20"/>
      <c r="N83" s="20"/>
      <c r="O83" s="20"/>
      <c r="P83" s="20"/>
      <c r="Q83" s="20"/>
      <c r="R83" s="20"/>
    </row>
    <row r="84" spans="9:18" x14ac:dyDescent="0.25">
      <c r="I84" s="306"/>
      <c r="M84" s="20"/>
      <c r="N84" s="20"/>
      <c r="O84" s="20"/>
      <c r="P84" s="20"/>
      <c r="Q84" s="20"/>
      <c r="R84" s="20"/>
    </row>
    <row r="85" spans="9:18" x14ac:dyDescent="0.25">
      <c r="I85" s="306"/>
      <c r="M85" s="20"/>
      <c r="N85" s="20"/>
      <c r="O85" s="20"/>
      <c r="P85" s="20"/>
      <c r="Q85" s="20"/>
      <c r="R85" s="20"/>
    </row>
    <row r="86" spans="9:18" x14ac:dyDescent="0.25">
      <c r="I86" s="306"/>
      <c r="M86" s="20"/>
      <c r="N86" s="20"/>
      <c r="O86" s="20"/>
      <c r="P86" s="20"/>
      <c r="Q86" s="20"/>
      <c r="R86" s="20"/>
    </row>
    <row r="87" spans="9:18" x14ac:dyDescent="0.25">
      <c r="I87" s="306"/>
      <c r="M87" s="20"/>
      <c r="N87" s="20"/>
      <c r="O87" s="20"/>
      <c r="P87" s="20"/>
      <c r="Q87" s="20"/>
      <c r="R87" s="20"/>
    </row>
    <row r="88" spans="9:18" x14ac:dyDescent="0.25">
      <c r="I88" s="306"/>
      <c r="M88" s="20"/>
      <c r="N88" s="20"/>
      <c r="O88" s="20"/>
      <c r="P88" s="20"/>
      <c r="Q88" s="20"/>
      <c r="R88" s="20"/>
    </row>
    <row r="89" spans="9:18" x14ac:dyDescent="0.25">
      <c r="I89" s="306"/>
      <c r="M89" s="20"/>
      <c r="N89" s="20"/>
      <c r="O89" s="20"/>
      <c r="P89" s="20"/>
      <c r="Q89" s="20"/>
      <c r="R89" s="20"/>
    </row>
    <row r="90" spans="9:18" x14ac:dyDescent="0.25">
      <c r="I90" s="306"/>
      <c r="M90" s="20"/>
      <c r="N90" s="20"/>
      <c r="O90" s="20"/>
      <c r="P90" s="20"/>
      <c r="Q90" s="20"/>
      <c r="R90" s="20"/>
    </row>
    <row r="91" spans="9:18" x14ac:dyDescent="0.25">
      <c r="I91" s="306"/>
      <c r="M91" s="20"/>
      <c r="N91" s="20"/>
      <c r="O91" s="20"/>
      <c r="P91" s="20"/>
      <c r="Q91" s="20"/>
      <c r="R91" s="20"/>
    </row>
    <row r="92" spans="9:18" x14ac:dyDescent="0.25">
      <c r="I92" s="306"/>
      <c r="M92" s="20"/>
      <c r="N92" s="20"/>
      <c r="O92" s="20"/>
      <c r="P92" s="20"/>
      <c r="Q92" s="20"/>
      <c r="R92" s="20"/>
    </row>
    <row r="93" spans="9:18" x14ac:dyDescent="0.25">
      <c r="I93" s="306"/>
      <c r="M93" s="20"/>
      <c r="N93" s="20"/>
      <c r="O93" s="20"/>
      <c r="P93" s="20"/>
      <c r="Q93" s="20"/>
      <c r="R93" s="20"/>
    </row>
    <row r="94" spans="9:18" x14ac:dyDescent="0.25">
      <c r="I94" s="306"/>
      <c r="M94" s="20"/>
      <c r="N94" s="20"/>
      <c r="O94" s="20"/>
      <c r="P94" s="20"/>
      <c r="Q94" s="20"/>
      <c r="R94" s="20"/>
    </row>
    <row r="95" spans="9:18" x14ac:dyDescent="0.25">
      <c r="I95" s="306"/>
      <c r="M95" s="20"/>
      <c r="N95" s="20"/>
      <c r="O95" s="20"/>
      <c r="P95" s="20"/>
      <c r="Q95" s="20"/>
      <c r="R95" s="20"/>
    </row>
    <row r="96" spans="9:18" x14ac:dyDescent="0.25">
      <c r="I96" s="306"/>
      <c r="M96" s="20"/>
      <c r="N96" s="20"/>
      <c r="O96" s="20"/>
      <c r="P96" s="20"/>
      <c r="Q96" s="20"/>
      <c r="R96" s="20"/>
    </row>
    <row r="97" spans="9:18" x14ac:dyDescent="0.25">
      <c r="I97" s="306"/>
      <c r="M97" s="20"/>
      <c r="N97" s="20"/>
      <c r="O97" s="20"/>
      <c r="P97" s="20"/>
      <c r="Q97" s="20"/>
      <c r="R97" s="20"/>
    </row>
    <row r="98" spans="9:18" x14ac:dyDescent="0.25">
      <c r="I98" s="306"/>
      <c r="M98" s="20"/>
      <c r="N98" s="20"/>
      <c r="O98" s="20"/>
      <c r="P98" s="20"/>
      <c r="Q98" s="20"/>
      <c r="R98" s="20"/>
    </row>
    <row r="99" spans="9:18" x14ac:dyDescent="0.25">
      <c r="I99" s="306"/>
      <c r="M99" s="20"/>
      <c r="N99" s="20"/>
      <c r="O99" s="20"/>
      <c r="P99" s="20"/>
      <c r="Q99" s="20"/>
      <c r="R99" s="20"/>
    </row>
    <row r="100" spans="9:18" x14ac:dyDescent="0.25">
      <c r="I100" s="306"/>
      <c r="M100" s="20"/>
      <c r="N100" s="20"/>
      <c r="O100" s="20"/>
      <c r="P100" s="20"/>
      <c r="Q100" s="20"/>
      <c r="R100" s="20"/>
    </row>
    <row r="101" spans="9:18" x14ac:dyDescent="0.25">
      <c r="I101" s="306"/>
      <c r="M101" s="20"/>
      <c r="N101" s="20"/>
      <c r="O101" s="20"/>
      <c r="P101" s="20"/>
      <c r="Q101" s="20"/>
      <c r="R101" s="20"/>
    </row>
    <row r="102" spans="9:18" x14ac:dyDescent="0.25">
      <c r="I102" s="306"/>
      <c r="M102" s="20"/>
      <c r="N102" s="20"/>
      <c r="O102" s="20"/>
      <c r="P102" s="20"/>
      <c r="Q102" s="20"/>
      <c r="R102" s="20"/>
    </row>
    <row r="103" spans="9:18" x14ac:dyDescent="0.25">
      <c r="I103" s="306"/>
      <c r="M103" s="20"/>
      <c r="N103" s="20"/>
      <c r="O103" s="20"/>
      <c r="P103" s="20"/>
      <c r="Q103" s="20"/>
      <c r="R103" s="20"/>
    </row>
    <row r="104" spans="9:18" x14ac:dyDescent="0.25">
      <c r="I104" s="306"/>
      <c r="M104" s="20"/>
      <c r="N104" s="20"/>
      <c r="O104" s="20"/>
      <c r="P104" s="20"/>
      <c r="Q104" s="20"/>
      <c r="R104" s="20"/>
    </row>
    <row r="105" spans="9:18" x14ac:dyDescent="0.25">
      <c r="I105" s="306"/>
      <c r="M105" s="20"/>
      <c r="N105" s="20"/>
      <c r="O105" s="20"/>
      <c r="P105" s="20"/>
      <c r="Q105" s="20"/>
      <c r="R105" s="20"/>
    </row>
    <row r="106" spans="9:18" x14ac:dyDescent="0.25">
      <c r="I106" s="306"/>
      <c r="M106" s="20"/>
      <c r="N106" s="20"/>
      <c r="O106" s="20"/>
      <c r="P106" s="20"/>
      <c r="Q106" s="20"/>
      <c r="R106" s="20"/>
    </row>
    <row r="107" spans="9:18" x14ac:dyDescent="0.25">
      <c r="I107" s="306"/>
      <c r="M107" s="20"/>
      <c r="N107" s="20"/>
      <c r="O107" s="20"/>
      <c r="P107" s="20"/>
      <c r="Q107" s="20"/>
      <c r="R107" s="20"/>
    </row>
    <row r="108" spans="9:18" x14ac:dyDescent="0.25">
      <c r="I108" s="306"/>
      <c r="M108" s="20"/>
      <c r="N108" s="20"/>
      <c r="O108" s="20"/>
      <c r="P108" s="20"/>
      <c r="Q108" s="20"/>
      <c r="R108" s="20"/>
    </row>
    <row r="109" spans="9:18" x14ac:dyDescent="0.25">
      <c r="I109" s="306"/>
      <c r="M109" s="20"/>
      <c r="N109" s="20"/>
      <c r="O109" s="20"/>
      <c r="P109" s="20"/>
      <c r="Q109" s="20"/>
      <c r="R109" s="20"/>
    </row>
    <row r="110" spans="9:18" x14ac:dyDescent="0.25">
      <c r="I110" s="306"/>
      <c r="M110" s="20"/>
      <c r="N110" s="20"/>
      <c r="O110" s="20"/>
      <c r="P110" s="20"/>
      <c r="Q110" s="20"/>
      <c r="R110" s="20"/>
    </row>
    <row r="111" spans="9:18" x14ac:dyDescent="0.25">
      <c r="I111" s="306"/>
      <c r="M111" s="20"/>
      <c r="N111" s="20"/>
      <c r="O111" s="20"/>
      <c r="P111" s="20"/>
      <c r="Q111" s="20"/>
      <c r="R111" s="20"/>
    </row>
    <row r="112" spans="9:18" x14ac:dyDescent="0.25">
      <c r="I112" s="306"/>
      <c r="M112" s="20"/>
      <c r="N112" s="20"/>
      <c r="O112" s="20"/>
      <c r="P112" s="20"/>
      <c r="Q112" s="20"/>
      <c r="R112" s="20"/>
    </row>
    <row r="113" spans="9:18" x14ac:dyDescent="0.25">
      <c r="I113" s="306"/>
      <c r="M113" s="20"/>
      <c r="N113" s="20"/>
      <c r="O113" s="20"/>
      <c r="P113" s="20"/>
      <c r="Q113" s="20"/>
      <c r="R113" s="20"/>
    </row>
    <row r="114" spans="9:18" x14ac:dyDescent="0.25">
      <c r="I114" s="306"/>
      <c r="M114" s="20"/>
      <c r="N114" s="20"/>
      <c r="O114" s="20"/>
      <c r="P114" s="20"/>
      <c r="Q114" s="20"/>
      <c r="R114" s="20"/>
    </row>
    <row r="115" spans="9:18" x14ac:dyDescent="0.25">
      <c r="I115" s="306"/>
      <c r="M115" s="20"/>
      <c r="N115" s="20"/>
      <c r="O115" s="20"/>
      <c r="P115" s="20"/>
      <c r="Q115" s="20"/>
      <c r="R115" s="20"/>
    </row>
    <row r="116" spans="9:18" x14ac:dyDescent="0.25">
      <c r="I116" s="306"/>
      <c r="M116" s="20"/>
      <c r="N116" s="20"/>
      <c r="O116" s="20"/>
      <c r="P116" s="20"/>
      <c r="Q116" s="20"/>
      <c r="R116" s="20"/>
    </row>
    <row r="117" spans="9:18" x14ac:dyDescent="0.25">
      <c r="I117" s="306"/>
      <c r="M117" s="20"/>
      <c r="N117" s="20"/>
      <c r="O117" s="20"/>
      <c r="P117" s="20"/>
      <c r="Q117" s="20"/>
      <c r="R117" s="20"/>
    </row>
    <row r="118" spans="9:18" x14ac:dyDescent="0.25">
      <c r="I118" s="306"/>
      <c r="M118" s="20"/>
      <c r="N118" s="20"/>
      <c r="O118" s="20"/>
      <c r="P118" s="20"/>
      <c r="Q118" s="20"/>
      <c r="R118" s="20"/>
    </row>
    <row r="119" spans="9:18" x14ac:dyDescent="0.25">
      <c r="I119" s="306"/>
      <c r="M119" s="20"/>
      <c r="N119" s="20"/>
      <c r="O119" s="20"/>
      <c r="P119" s="20"/>
      <c r="Q119" s="20"/>
      <c r="R119" s="20"/>
    </row>
    <row r="120" spans="9:18" x14ac:dyDescent="0.25">
      <c r="I120" s="306"/>
      <c r="M120" s="20"/>
      <c r="N120" s="20"/>
      <c r="O120" s="20"/>
      <c r="P120" s="20"/>
      <c r="Q120" s="20"/>
      <c r="R120" s="20"/>
    </row>
    <row r="121" spans="9:18" x14ac:dyDescent="0.25">
      <c r="I121" s="306"/>
      <c r="M121" s="20"/>
      <c r="N121" s="20"/>
      <c r="O121" s="20"/>
      <c r="P121" s="20"/>
      <c r="Q121" s="20"/>
      <c r="R121" s="20"/>
    </row>
    <row r="122" spans="9:18" x14ac:dyDescent="0.25">
      <c r="I122" s="306"/>
      <c r="M122" s="20"/>
      <c r="N122" s="20"/>
      <c r="O122" s="20"/>
      <c r="P122" s="20"/>
      <c r="Q122" s="20"/>
      <c r="R122" s="20"/>
    </row>
    <row r="123" spans="9:18" x14ac:dyDescent="0.25">
      <c r="I123" s="306"/>
      <c r="M123" s="20"/>
      <c r="N123" s="20"/>
      <c r="O123" s="20"/>
      <c r="P123" s="20"/>
      <c r="Q123" s="20"/>
      <c r="R123" s="20"/>
    </row>
    <row r="124" spans="9:18" x14ac:dyDescent="0.25">
      <c r="I124" s="306"/>
      <c r="M124" s="20"/>
      <c r="N124" s="20"/>
      <c r="O124" s="20"/>
      <c r="P124" s="20"/>
      <c r="Q124" s="20"/>
      <c r="R124" s="20"/>
    </row>
    <row r="125" spans="9:18" x14ac:dyDescent="0.25">
      <c r="I125" s="306"/>
      <c r="M125" s="20"/>
      <c r="N125" s="20"/>
      <c r="O125" s="20"/>
      <c r="P125" s="20"/>
      <c r="Q125" s="20"/>
      <c r="R125" s="20"/>
    </row>
    <row r="126" spans="9:18" x14ac:dyDescent="0.25">
      <c r="I126" s="306"/>
      <c r="M126" s="20"/>
      <c r="N126" s="20"/>
      <c r="O126" s="20"/>
      <c r="P126" s="20"/>
      <c r="Q126" s="20"/>
      <c r="R126" s="20"/>
    </row>
    <row r="127" spans="9:18" x14ac:dyDescent="0.25">
      <c r="I127" s="306"/>
      <c r="M127" s="20"/>
      <c r="N127" s="20"/>
      <c r="O127" s="20"/>
      <c r="P127" s="20"/>
      <c r="Q127" s="20"/>
      <c r="R127" s="20"/>
    </row>
    <row r="128" spans="9:18" x14ac:dyDescent="0.25">
      <c r="I128" s="306"/>
      <c r="M128" s="20"/>
      <c r="N128" s="20"/>
      <c r="O128" s="20"/>
      <c r="P128" s="20"/>
      <c r="Q128" s="20"/>
      <c r="R128" s="20"/>
    </row>
    <row r="129" spans="9:18" x14ac:dyDescent="0.25">
      <c r="I129" s="306"/>
      <c r="M129" s="20"/>
      <c r="N129" s="20"/>
      <c r="O129" s="20"/>
      <c r="P129" s="20"/>
      <c r="Q129" s="20"/>
      <c r="R129" s="20"/>
    </row>
    <row r="130" spans="9:18" x14ac:dyDescent="0.25">
      <c r="I130" s="306"/>
      <c r="M130" s="20"/>
      <c r="N130" s="20"/>
      <c r="O130" s="20"/>
      <c r="P130" s="20"/>
      <c r="Q130" s="20"/>
      <c r="R130" s="20"/>
    </row>
    <row r="131" spans="9:18" x14ac:dyDescent="0.25">
      <c r="I131" s="306"/>
      <c r="M131" s="20"/>
      <c r="N131" s="20"/>
      <c r="O131" s="20"/>
      <c r="P131" s="20"/>
      <c r="Q131" s="20"/>
      <c r="R131" s="20"/>
    </row>
    <row r="132" spans="9:18" x14ac:dyDescent="0.25">
      <c r="I132" s="306"/>
      <c r="M132" s="20"/>
      <c r="N132" s="20"/>
      <c r="O132" s="20"/>
      <c r="P132" s="20"/>
      <c r="Q132" s="20"/>
      <c r="R132" s="20"/>
    </row>
    <row r="133" spans="9:18" x14ac:dyDescent="0.25">
      <c r="I133" s="306"/>
      <c r="M133" s="20"/>
      <c r="N133" s="20"/>
      <c r="O133" s="20"/>
      <c r="P133" s="20"/>
      <c r="Q133" s="20"/>
      <c r="R133" s="20"/>
    </row>
    <row r="134" spans="9:18" x14ac:dyDescent="0.25">
      <c r="I134" s="306"/>
      <c r="M134" s="20"/>
      <c r="N134" s="20"/>
      <c r="O134" s="20"/>
      <c r="P134" s="20"/>
      <c r="Q134" s="20"/>
      <c r="R134" s="20"/>
    </row>
    <row r="135" spans="9:18" x14ac:dyDescent="0.25">
      <c r="I135" s="306"/>
      <c r="M135" s="20"/>
      <c r="N135" s="20"/>
      <c r="O135" s="20"/>
      <c r="P135" s="20"/>
      <c r="Q135" s="20"/>
      <c r="R135" s="20"/>
    </row>
    <row r="136" spans="9:18" x14ac:dyDescent="0.25">
      <c r="I136" s="306"/>
      <c r="M136" s="20"/>
      <c r="N136" s="20"/>
      <c r="O136" s="20"/>
      <c r="P136" s="20"/>
      <c r="Q136" s="20"/>
      <c r="R136" s="20"/>
    </row>
    <row r="137" spans="9:18" x14ac:dyDescent="0.25">
      <c r="I137" s="306"/>
      <c r="M137" s="20"/>
      <c r="N137" s="20"/>
      <c r="O137" s="20"/>
      <c r="P137" s="20"/>
      <c r="Q137" s="20"/>
      <c r="R137" s="20"/>
    </row>
    <row r="138" spans="9:18" x14ac:dyDescent="0.25">
      <c r="I138" s="306"/>
      <c r="M138" s="20"/>
      <c r="N138" s="20"/>
      <c r="O138" s="20"/>
      <c r="P138" s="20"/>
      <c r="Q138" s="20"/>
      <c r="R138" s="20"/>
    </row>
    <row r="139" spans="9:18" x14ac:dyDescent="0.25">
      <c r="I139" s="306"/>
      <c r="M139" s="20"/>
      <c r="N139" s="20"/>
      <c r="O139" s="20"/>
      <c r="P139" s="20"/>
      <c r="Q139" s="20"/>
      <c r="R139" s="20"/>
    </row>
    <row r="140" spans="9:18" x14ac:dyDescent="0.25">
      <c r="I140" s="306"/>
      <c r="M140" s="20"/>
      <c r="N140" s="20"/>
      <c r="O140" s="20"/>
      <c r="P140" s="20"/>
      <c r="Q140" s="20"/>
      <c r="R140" s="20"/>
    </row>
    <row r="141" spans="9:18" x14ac:dyDescent="0.25">
      <c r="I141" s="306"/>
      <c r="M141" s="20"/>
      <c r="N141" s="20"/>
      <c r="O141" s="20"/>
      <c r="P141" s="20"/>
      <c r="Q141" s="20"/>
      <c r="R141" s="20"/>
    </row>
    <row r="142" spans="9:18" x14ac:dyDescent="0.25">
      <c r="I142" s="306"/>
      <c r="M142" s="20"/>
      <c r="N142" s="20"/>
      <c r="O142" s="20"/>
      <c r="P142" s="20"/>
      <c r="Q142" s="20"/>
      <c r="R142" s="20"/>
    </row>
    <row r="143" spans="9:18" x14ac:dyDescent="0.25">
      <c r="I143" s="306"/>
      <c r="M143" s="20"/>
      <c r="N143" s="20"/>
      <c r="O143" s="20"/>
      <c r="P143" s="20"/>
      <c r="Q143" s="20"/>
      <c r="R143" s="20"/>
    </row>
    <row r="144" spans="9:18" x14ac:dyDescent="0.25">
      <c r="I144" s="306"/>
      <c r="M144" s="20"/>
      <c r="N144" s="20"/>
      <c r="O144" s="20"/>
      <c r="P144" s="20"/>
      <c r="Q144" s="20"/>
      <c r="R144" s="20"/>
    </row>
    <row r="145" spans="9:18" x14ac:dyDescent="0.25">
      <c r="I145" s="306"/>
      <c r="M145" s="20"/>
      <c r="N145" s="20"/>
      <c r="O145" s="20"/>
      <c r="P145" s="20"/>
      <c r="Q145" s="20"/>
      <c r="R145" s="20"/>
    </row>
    <row r="146" spans="9:18" x14ac:dyDescent="0.25">
      <c r="I146" s="306"/>
      <c r="M146" s="20"/>
      <c r="N146" s="20"/>
      <c r="O146" s="20"/>
      <c r="P146" s="20"/>
      <c r="Q146" s="20"/>
      <c r="R146" s="20"/>
    </row>
    <row r="147" spans="9:18" x14ac:dyDescent="0.25">
      <c r="I147" s="306"/>
      <c r="M147" s="20"/>
      <c r="N147" s="20"/>
      <c r="O147" s="20"/>
      <c r="P147" s="20"/>
      <c r="Q147" s="20"/>
      <c r="R147" s="20"/>
    </row>
    <row r="148" spans="9:18" x14ac:dyDescent="0.25">
      <c r="I148" s="306"/>
      <c r="M148" s="20"/>
      <c r="N148" s="20"/>
      <c r="O148" s="20"/>
      <c r="P148" s="20"/>
      <c r="Q148" s="20"/>
      <c r="R148" s="20"/>
    </row>
    <row r="149" spans="9:18" x14ac:dyDescent="0.25">
      <c r="I149" s="306"/>
      <c r="M149" s="20"/>
      <c r="N149" s="20"/>
      <c r="O149" s="20"/>
      <c r="P149" s="20"/>
      <c r="Q149" s="20"/>
      <c r="R149" s="20"/>
    </row>
    <row r="150" spans="9:18" x14ac:dyDescent="0.25">
      <c r="I150" s="306"/>
      <c r="M150" s="20"/>
      <c r="N150" s="20"/>
      <c r="O150" s="20"/>
      <c r="P150" s="20"/>
      <c r="Q150" s="20"/>
      <c r="R150" s="20"/>
    </row>
    <row r="151" spans="9:18" x14ac:dyDescent="0.25">
      <c r="I151" s="306"/>
      <c r="M151" s="20"/>
      <c r="N151" s="20"/>
      <c r="O151" s="20"/>
      <c r="P151" s="20"/>
      <c r="Q151" s="20"/>
      <c r="R151" s="20"/>
    </row>
    <row r="152" spans="9:18" x14ac:dyDescent="0.25">
      <c r="I152" s="306"/>
      <c r="M152" s="20"/>
      <c r="N152" s="20"/>
      <c r="O152" s="20"/>
      <c r="P152" s="20"/>
      <c r="Q152" s="20"/>
      <c r="R152" s="20"/>
    </row>
    <row r="153" spans="9:18" x14ac:dyDescent="0.25">
      <c r="I153" s="306"/>
      <c r="M153" s="20"/>
      <c r="N153" s="20"/>
      <c r="O153" s="20"/>
      <c r="P153" s="20"/>
      <c r="Q153" s="20"/>
      <c r="R153" s="20"/>
    </row>
    <row r="154" spans="9:18" x14ac:dyDescent="0.25">
      <c r="I154" s="306"/>
      <c r="M154" s="20"/>
      <c r="N154" s="20"/>
      <c r="O154" s="20"/>
      <c r="P154" s="20"/>
      <c r="Q154" s="20"/>
      <c r="R154" s="20"/>
    </row>
    <row r="155" spans="9:18" x14ac:dyDescent="0.25">
      <c r="I155" s="306"/>
      <c r="M155" s="20"/>
      <c r="N155" s="20"/>
      <c r="O155" s="20"/>
      <c r="P155" s="20"/>
      <c r="Q155" s="20"/>
      <c r="R155" s="20"/>
    </row>
    <row r="156" spans="9:18" x14ac:dyDescent="0.25">
      <c r="I156" s="306"/>
      <c r="M156" s="20"/>
      <c r="N156" s="20"/>
      <c r="O156" s="20"/>
      <c r="P156" s="20"/>
      <c r="Q156" s="20"/>
      <c r="R156" s="20"/>
    </row>
    <row r="157" spans="9:18" x14ac:dyDescent="0.25">
      <c r="I157" s="306"/>
      <c r="M157" s="20"/>
      <c r="N157" s="20"/>
      <c r="O157" s="20"/>
      <c r="P157" s="20"/>
      <c r="Q157" s="20"/>
      <c r="R157" s="20"/>
    </row>
    <row r="158" spans="9:18" x14ac:dyDescent="0.25">
      <c r="I158" s="306"/>
      <c r="M158" s="20"/>
      <c r="N158" s="20"/>
      <c r="O158" s="20"/>
      <c r="P158" s="20"/>
      <c r="Q158" s="20"/>
      <c r="R158" s="20"/>
    </row>
    <row r="159" spans="9:18" x14ac:dyDescent="0.25">
      <c r="I159" s="306"/>
      <c r="M159" s="20"/>
      <c r="N159" s="20"/>
      <c r="O159" s="20"/>
      <c r="P159" s="20"/>
      <c r="Q159" s="20"/>
      <c r="R159" s="20"/>
    </row>
    <row r="160" spans="9:18" x14ac:dyDescent="0.25">
      <c r="I160" s="306"/>
      <c r="M160" s="20"/>
      <c r="N160" s="20"/>
      <c r="O160" s="20"/>
      <c r="P160" s="20"/>
      <c r="Q160" s="20"/>
      <c r="R160" s="20"/>
    </row>
    <row r="161" spans="9:18" x14ac:dyDescent="0.25">
      <c r="I161" s="306"/>
      <c r="M161" s="20"/>
      <c r="N161" s="20"/>
      <c r="O161" s="20"/>
      <c r="P161" s="20"/>
      <c r="Q161" s="20"/>
      <c r="R161" s="20"/>
    </row>
    <row r="162" spans="9:18" x14ac:dyDescent="0.25">
      <c r="I162" s="306"/>
      <c r="M162" s="20"/>
      <c r="N162" s="20"/>
      <c r="O162" s="20"/>
      <c r="P162" s="20"/>
      <c r="Q162" s="20"/>
      <c r="R162" s="20"/>
    </row>
    <row r="163" spans="9:18" x14ac:dyDescent="0.25">
      <c r="I163" s="306"/>
      <c r="M163" s="20"/>
      <c r="N163" s="20"/>
      <c r="O163" s="20"/>
      <c r="P163" s="20"/>
      <c r="Q163" s="20"/>
      <c r="R163" s="20"/>
    </row>
    <row r="164" spans="9:18" x14ac:dyDescent="0.25">
      <c r="I164" s="306"/>
      <c r="M164" s="20"/>
      <c r="N164" s="20"/>
      <c r="O164" s="20"/>
      <c r="P164" s="20"/>
      <c r="Q164" s="20"/>
      <c r="R164" s="20"/>
    </row>
    <row r="165" spans="9:18" x14ac:dyDescent="0.25">
      <c r="I165" s="306"/>
      <c r="M165" s="20"/>
      <c r="N165" s="20"/>
      <c r="O165" s="20"/>
      <c r="P165" s="20"/>
      <c r="Q165" s="20"/>
      <c r="R165" s="20"/>
    </row>
    <row r="166" spans="9:18" x14ac:dyDescent="0.25">
      <c r="I166" s="306"/>
      <c r="M166" s="20"/>
      <c r="N166" s="20"/>
      <c r="O166" s="20"/>
      <c r="P166" s="20"/>
      <c r="Q166" s="20"/>
      <c r="R166" s="20"/>
    </row>
    <row r="167" spans="9:18" x14ac:dyDescent="0.25">
      <c r="I167" s="306"/>
      <c r="M167" s="20"/>
      <c r="N167" s="20"/>
      <c r="O167" s="20"/>
      <c r="P167" s="20"/>
      <c r="Q167" s="20"/>
      <c r="R167" s="20"/>
    </row>
    <row r="168" spans="9:18" x14ac:dyDescent="0.25">
      <c r="I168" s="306"/>
      <c r="M168" s="20"/>
      <c r="N168" s="20"/>
      <c r="O168" s="20"/>
      <c r="P168" s="20"/>
      <c r="Q168" s="20"/>
      <c r="R168" s="20"/>
    </row>
    <row r="169" spans="9:18" x14ac:dyDescent="0.25">
      <c r="I169" s="306"/>
      <c r="M169" s="20"/>
      <c r="N169" s="20"/>
      <c r="O169" s="20"/>
      <c r="P169" s="20"/>
      <c r="Q169" s="20"/>
      <c r="R169" s="20"/>
    </row>
    <row r="170" spans="9:18" x14ac:dyDescent="0.25">
      <c r="I170" s="306"/>
      <c r="M170" s="20"/>
      <c r="N170" s="20"/>
      <c r="O170" s="20"/>
      <c r="P170" s="20"/>
      <c r="Q170" s="20"/>
      <c r="R170" s="20"/>
    </row>
    <row r="171" spans="9:18" x14ac:dyDescent="0.25">
      <c r="I171" s="306"/>
      <c r="M171" s="20"/>
      <c r="N171" s="20"/>
      <c r="O171" s="20"/>
      <c r="P171" s="20"/>
      <c r="Q171" s="20"/>
      <c r="R171" s="20"/>
    </row>
    <row r="172" spans="9:18" x14ac:dyDescent="0.25">
      <c r="I172" s="306"/>
      <c r="M172" s="20"/>
      <c r="N172" s="20"/>
      <c r="O172" s="20"/>
      <c r="P172" s="20"/>
      <c r="Q172" s="20"/>
      <c r="R172" s="20"/>
    </row>
    <row r="173" spans="9:18" x14ac:dyDescent="0.25">
      <c r="I173" s="306"/>
      <c r="M173" s="20"/>
      <c r="N173" s="20"/>
      <c r="O173" s="20"/>
      <c r="P173" s="20"/>
      <c r="Q173" s="20"/>
      <c r="R173" s="20"/>
    </row>
    <row r="174" spans="9:18" x14ac:dyDescent="0.25">
      <c r="I174" s="306"/>
      <c r="M174" s="20"/>
      <c r="N174" s="20"/>
      <c r="O174" s="20"/>
      <c r="P174" s="20"/>
      <c r="Q174" s="20"/>
      <c r="R174" s="20"/>
    </row>
    <row r="175" spans="9:18" x14ac:dyDescent="0.25">
      <c r="I175" s="306"/>
      <c r="M175" s="20"/>
      <c r="N175" s="20"/>
      <c r="O175" s="20"/>
      <c r="P175" s="20"/>
      <c r="Q175" s="20"/>
      <c r="R175" s="20"/>
    </row>
    <row r="176" spans="9:18" x14ac:dyDescent="0.25">
      <c r="I176" s="306"/>
      <c r="M176" s="20"/>
      <c r="N176" s="20"/>
      <c r="O176" s="20"/>
      <c r="P176" s="20"/>
      <c r="Q176" s="20"/>
      <c r="R176" s="20"/>
    </row>
    <row r="177" spans="9:18" x14ac:dyDescent="0.25">
      <c r="I177" s="306"/>
      <c r="M177" s="20"/>
      <c r="N177" s="20"/>
      <c r="O177" s="20"/>
      <c r="P177" s="20"/>
      <c r="Q177" s="20"/>
      <c r="R177" s="20"/>
    </row>
    <row r="178" spans="9:18" x14ac:dyDescent="0.25">
      <c r="I178" s="306"/>
      <c r="M178" s="20"/>
      <c r="N178" s="20"/>
      <c r="O178" s="20"/>
      <c r="P178" s="20"/>
      <c r="Q178" s="20"/>
      <c r="R178" s="20"/>
    </row>
    <row r="179" spans="9:18" x14ac:dyDescent="0.25">
      <c r="I179" s="306"/>
      <c r="M179" s="20"/>
      <c r="N179" s="20"/>
      <c r="O179" s="20"/>
      <c r="P179" s="20"/>
      <c r="Q179" s="20"/>
      <c r="R179" s="20"/>
    </row>
    <row r="180" spans="9:18" x14ac:dyDescent="0.25">
      <c r="I180" s="306"/>
      <c r="M180" s="20"/>
      <c r="N180" s="20"/>
      <c r="O180" s="20"/>
      <c r="P180" s="20"/>
      <c r="Q180" s="20"/>
      <c r="R180" s="20"/>
    </row>
    <row r="181" spans="9:18" x14ac:dyDescent="0.25">
      <c r="I181" s="306"/>
      <c r="M181" s="20"/>
      <c r="N181" s="20"/>
      <c r="O181" s="20"/>
      <c r="P181" s="20"/>
      <c r="Q181" s="20"/>
      <c r="R181" s="20"/>
    </row>
    <row r="182" spans="9:18" x14ac:dyDescent="0.25">
      <c r="I182" s="306"/>
      <c r="M182" s="20"/>
      <c r="N182" s="20"/>
      <c r="O182" s="20"/>
      <c r="P182" s="20"/>
      <c r="Q182" s="20"/>
      <c r="R182" s="20"/>
    </row>
    <row r="183" spans="9:18" x14ac:dyDescent="0.25">
      <c r="I183" s="306"/>
      <c r="M183" s="20"/>
      <c r="N183" s="20"/>
      <c r="O183" s="20"/>
      <c r="P183" s="20"/>
      <c r="Q183" s="20"/>
      <c r="R183" s="20"/>
    </row>
    <row r="184" spans="9:18" x14ac:dyDescent="0.25">
      <c r="I184" s="306"/>
      <c r="M184" s="20"/>
      <c r="N184" s="20"/>
      <c r="O184" s="20"/>
      <c r="P184" s="20"/>
      <c r="Q184" s="20"/>
      <c r="R184" s="20"/>
    </row>
    <row r="185" spans="9:18" x14ac:dyDescent="0.25">
      <c r="I185" s="306"/>
      <c r="M185" s="20"/>
      <c r="N185" s="20"/>
      <c r="O185" s="20"/>
      <c r="P185" s="20"/>
      <c r="Q185" s="20"/>
      <c r="R185" s="20"/>
    </row>
    <row r="186" spans="9:18" x14ac:dyDescent="0.25">
      <c r="I186" s="306"/>
      <c r="M186" s="20"/>
      <c r="N186" s="20"/>
      <c r="O186" s="20"/>
      <c r="P186" s="20"/>
      <c r="Q186" s="20"/>
      <c r="R186" s="20"/>
    </row>
    <row r="187" spans="9:18" x14ac:dyDescent="0.25">
      <c r="I187" s="306"/>
      <c r="M187" s="20"/>
      <c r="N187" s="20"/>
      <c r="O187" s="20"/>
      <c r="P187" s="20"/>
      <c r="Q187" s="20"/>
      <c r="R187" s="20"/>
    </row>
    <row r="188" spans="9:18" x14ac:dyDescent="0.25">
      <c r="I188" s="306"/>
      <c r="M188" s="20"/>
      <c r="N188" s="20"/>
      <c r="O188" s="20"/>
      <c r="P188" s="20"/>
      <c r="Q188" s="20"/>
      <c r="R188" s="20"/>
    </row>
    <row r="189" spans="9:18" x14ac:dyDescent="0.25">
      <c r="I189" s="306"/>
      <c r="M189" s="20"/>
      <c r="N189" s="20"/>
      <c r="O189" s="20"/>
      <c r="P189" s="20"/>
      <c r="Q189" s="20"/>
      <c r="R189" s="20"/>
    </row>
    <row r="190" spans="9:18" x14ac:dyDescent="0.25">
      <c r="I190" s="306"/>
      <c r="M190" s="20"/>
      <c r="N190" s="20"/>
      <c r="O190" s="20"/>
      <c r="P190" s="20"/>
      <c r="Q190" s="20"/>
      <c r="R190" s="20"/>
    </row>
    <row r="191" spans="9:18" x14ac:dyDescent="0.25">
      <c r="I191" s="306"/>
      <c r="M191" s="20"/>
      <c r="N191" s="20"/>
      <c r="O191" s="20"/>
      <c r="P191" s="20"/>
      <c r="Q191" s="20"/>
      <c r="R191" s="20"/>
    </row>
    <row r="192" spans="9:18" x14ac:dyDescent="0.25">
      <c r="I192" s="306"/>
      <c r="M192" s="20"/>
      <c r="N192" s="20"/>
      <c r="O192" s="20"/>
      <c r="P192" s="20"/>
      <c r="Q192" s="20"/>
      <c r="R192" s="20"/>
    </row>
    <row r="193" spans="9:18" x14ac:dyDescent="0.25">
      <c r="I193" s="306"/>
      <c r="M193" s="20"/>
      <c r="N193" s="20"/>
      <c r="O193" s="20"/>
      <c r="P193" s="20"/>
      <c r="Q193" s="20"/>
      <c r="R193" s="20"/>
    </row>
    <row r="194" spans="9:18" x14ac:dyDescent="0.25">
      <c r="I194" s="306"/>
      <c r="M194" s="20"/>
      <c r="N194" s="20"/>
      <c r="O194" s="20"/>
      <c r="P194" s="20"/>
      <c r="Q194" s="20"/>
      <c r="R194" s="20"/>
    </row>
    <row r="195" spans="9:18" x14ac:dyDescent="0.25">
      <c r="I195" s="306"/>
      <c r="M195" s="20"/>
      <c r="N195" s="20"/>
      <c r="O195" s="20"/>
      <c r="P195" s="20"/>
      <c r="Q195" s="20"/>
      <c r="R195" s="20"/>
    </row>
    <row r="196" spans="9:18" x14ac:dyDescent="0.25">
      <c r="I196" s="306"/>
      <c r="M196" s="20"/>
      <c r="N196" s="20"/>
      <c r="O196" s="20"/>
      <c r="P196" s="20"/>
      <c r="Q196" s="20"/>
      <c r="R196" s="20"/>
    </row>
    <row r="197" spans="9:18" x14ac:dyDescent="0.25">
      <c r="I197" s="306"/>
      <c r="M197" s="20"/>
      <c r="N197" s="20"/>
      <c r="O197" s="20"/>
      <c r="P197" s="20"/>
      <c r="Q197" s="20"/>
      <c r="R197" s="20"/>
    </row>
    <row r="198" spans="9:18" x14ac:dyDescent="0.25">
      <c r="I198" s="306"/>
      <c r="M198" s="20"/>
      <c r="N198" s="20"/>
      <c r="O198" s="20"/>
      <c r="P198" s="20"/>
      <c r="Q198" s="20"/>
      <c r="R198" s="20"/>
    </row>
    <row r="199" spans="9:18" x14ac:dyDescent="0.25">
      <c r="I199" s="306"/>
      <c r="M199" s="20"/>
      <c r="N199" s="20"/>
      <c r="O199" s="20"/>
      <c r="P199" s="20"/>
      <c r="Q199" s="20"/>
      <c r="R199" s="20"/>
    </row>
    <row r="200" spans="9:18" x14ac:dyDescent="0.25">
      <c r="I200" s="306"/>
      <c r="M200" s="20"/>
      <c r="N200" s="20"/>
      <c r="O200" s="20"/>
      <c r="P200" s="20"/>
      <c r="Q200" s="20"/>
      <c r="R200" s="20"/>
    </row>
    <row r="201" spans="9:18" x14ac:dyDescent="0.25">
      <c r="I201" s="306"/>
      <c r="M201" s="20"/>
      <c r="N201" s="20"/>
      <c r="O201" s="20"/>
      <c r="P201" s="20"/>
      <c r="Q201" s="20"/>
      <c r="R201" s="20"/>
    </row>
    <row r="202" spans="9:18" x14ac:dyDescent="0.25">
      <c r="I202" s="306"/>
      <c r="M202" s="20"/>
      <c r="N202" s="20"/>
      <c r="O202" s="20"/>
      <c r="P202" s="20"/>
      <c r="Q202" s="20"/>
      <c r="R202" s="20"/>
    </row>
    <row r="203" spans="9:18" x14ac:dyDescent="0.25">
      <c r="I203" s="306"/>
      <c r="M203" s="20"/>
      <c r="N203" s="20"/>
      <c r="O203" s="20"/>
      <c r="P203" s="20"/>
      <c r="Q203" s="20"/>
      <c r="R203" s="20"/>
    </row>
    <row r="204" spans="9:18" x14ac:dyDescent="0.25">
      <c r="I204" s="306"/>
      <c r="M204" s="20"/>
      <c r="N204" s="20"/>
      <c r="O204" s="20"/>
      <c r="P204" s="20"/>
      <c r="Q204" s="20"/>
      <c r="R204" s="20"/>
    </row>
    <row r="205" spans="9:18" x14ac:dyDescent="0.25">
      <c r="I205" s="306"/>
      <c r="M205" s="20"/>
      <c r="N205" s="20"/>
      <c r="O205" s="20"/>
      <c r="P205" s="20"/>
      <c r="Q205" s="20"/>
      <c r="R205" s="20"/>
    </row>
    <row r="206" spans="9:18" x14ac:dyDescent="0.25">
      <c r="I206" s="306"/>
      <c r="M206" s="20"/>
      <c r="N206" s="20"/>
      <c r="O206" s="20"/>
      <c r="P206" s="20"/>
      <c r="Q206" s="20"/>
      <c r="R206" s="20"/>
    </row>
    <row r="207" spans="9:18" x14ac:dyDescent="0.25">
      <c r="I207" s="306"/>
      <c r="M207" s="20"/>
      <c r="N207" s="20"/>
      <c r="O207" s="20"/>
      <c r="P207" s="20"/>
      <c r="Q207" s="20"/>
      <c r="R207" s="20"/>
    </row>
    <row r="208" spans="9:18" x14ac:dyDescent="0.25">
      <c r="I208" s="306"/>
      <c r="M208" s="20"/>
      <c r="N208" s="20"/>
      <c r="O208" s="20"/>
      <c r="P208" s="20"/>
      <c r="Q208" s="20"/>
      <c r="R208" s="20"/>
    </row>
    <row r="209" spans="9:18" x14ac:dyDescent="0.25">
      <c r="I209" s="306"/>
      <c r="M209" s="20"/>
      <c r="N209" s="20"/>
      <c r="O209" s="20"/>
      <c r="P209" s="20"/>
      <c r="Q209" s="20"/>
      <c r="R209" s="20"/>
    </row>
    <row r="210" spans="9:18" x14ac:dyDescent="0.25">
      <c r="I210" s="306"/>
      <c r="M210" s="20"/>
      <c r="N210" s="20"/>
      <c r="O210" s="20"/>
      <c r="P210" s="20"/>
      <c r="Q210" s="20"/>
      <c r="R210" s="20"/>
    </row>
    <row r="211" spans="9:18" x14ac:dyDescent="0.25">
      <c r="I211" s="306"/>
      <c r="M211" s="20"/>
      <c r="N211" s="20"/>
      <c r="O211" s="20"/>
      <c r="P211" s="20"/>
      <c r="Q211" s="20"/>
      <c r="R211" s="20"/>
    </row>
    <row r="212" spans="9:18" x14ac:dyDescent="0.25">
      <c r="I212" s="306"/>
      <c r="M212" s="20"/>
      <c r="N212" s="20"/>
      <c r="O212" s="20"/>
      <c r="P212" s="20"/>
      <c r="Q212" s="20"/>
      <c r="R212" s="20"/>
    </row>
    <row r="213" spans="9:18" x14ac:dyDescent="0.25">
      <c r="I213" s="306"/>
      <c r="M213" s="20"/>
      <c r="N213" s="20"/>
      <c r="O213" s="20"/>
      <c r="P213" s="20"/>
      <c r="Q213" s="20"/>
      <c r="R213" s="20"/>
    </row>
    <row r="214" spans="9:18" x14ac:dyDescent="0.25">
      <c r="I214" s="306"/>
      <c r="M214" s="20"/>
      <c r="N214" s="20"/>
      <c r="O214" s="20"/>
      <c r="P214" s="20"/>
      <c r="Q214" s="20"/>
      <c r="R214" s="20"/>
    </row>
    <row r="215" spans="9:18" x14ac:dyDescent="0.25">
      <c r="I215" s="306"/>
      <c r="M215" s="20"/>
      <c r="N215" s="20"/>
      <c r="O215" s="20"/>
      <c r="P215" s="20"/>
      <c r="Q215" s="20"/>
      <c r="R215" s="20"/>
    </row>
    <row r="216" spans="9:18" x14ac:dyDescent="0.25">
      <c r="I216" s="306"/>
      <c r="M216" s="20"/>
      <c r="N216" s="20"/>
      <c r="O216" s="20"/>
      <c r="P216" s="20"/>
      <c r="Q216" s="20"/>
      <c r="R216" s="20"/>
    </row>
    <row r="217" spans="9:18" x14ac:dyDescent="0.25">
      <c r="I217" s="306"/>
      <c r="M217" s="20"/>
      <c r="N217" s="20"/>
      <c r="O217" s="20"/>
      <c r="P217" s="20"/>
      <c r="Q217" s="20"/>
      <c r="R217" s="20"/>
    </row>
    <row r="218" spans="9:18" x14ac:dyDescent="0.25">
      <c r="I218" s="306"/>
      <c r="M218" s="20"/>
      <c r="N218" s="20"/>
      <c r="O218" s="20"/>
      <c r="P218" s="20"/>
      <c r="Q218" s="20"/>
      <c r="R218" s="20"/>
    </row>
    <row r="219" spans="9:18" x14ac:dyDescent="0.25">
      <c r="I219" s="306"/>
      <c r="M219" s="20"/>
      <c r="N219" s="20"/>
      <c r="O219" s="20"/>
      <c r="P219" s="20"/>
      <c r="Q219" s="20"/>
      <c r="R219" s="20"/>
    </row>
    <row r="220" spans="9:18" x14ac:dyDescent="0.25">
      <c r="I220" s="306"/>
      <c r="M220" s="20"/>
      <c r="N220" s="20"/>
      <c r="O220" s="20"/>
      <c r="P220" s="20"/>
      <c r="Q220" s="20"/>
      <c r="R220" s="20"/>
    </row>
    <row r="221" spans="9:18" x14ac:dyDescent="0.25">
      <c r="I221" s="306"/>
      <c r="M221" s="20"/>
      <c r="N221" s="20"/>
      <c r="O221" s="20"/>
      <c r="P221" s="20"/>
      <c r="Q221" s="20"/>
      <c r="R221" s="20"/>
    </row>
    <row r="222" spans="9:18" x14ac:dyDescent="0.25">
      <c r="I222" s="306"/>
      <c r="M222" s="20"/>
      <c r="N222" s="20"/>
      <c r="O222" s="20"/>
      <c r="P222" s="20"/>
      <c r="Q222" s="20"/>
      <c r="R222" s="20"/>
    </row>
    <row r="223" spans="9:18" x14ac:dyDescent="0.25">
      <c r="I223" s="306"/>
      <c r="M223" s="20"/>
      <c r="N223" s="20"/>
      <c r="O223" s="20"/>
      <c r="P223" s="20"/>
      <c r="Q223" s="20"/>
      <c r="R223" s="20"/>
    </row>
    <row r="224" spans="9:18" x14ac:dyDescent="0.25">
      <c r="I224" s="306"/>
      <c r="M224" s="20"/>
      <c r="N224" s="20"/>
      <c r="O224" s="20"/>
      <c r="P224" s="20"/>
      <c r="Q224" s="20"/>
      <c r="R224" s="20"/>
    </row>
    <row r="225" spans="9:18" x14ac:dyDescent="0.25">
      <c r="I225" s="306"/>
      <c r="M225" s="20"/>
      <c r="N225" s="20"/>
      <c r="O225" s="20"/>
      <c r="P225" s="20"/>
      <c r="Q225" s="20"/>
      <c r="R225" s="20"/>
    </row>
    <row r="226" spans="9:18" x14ac:dyDescent="0.25">
      <c r="I226" s="306"/>
      <c r="M226" s="20"/>
      <c r="N226" s="20"/>
      <c r="O226" s="20"/>
      <c r="P226" s="20"/>
      <c r="Q226" s="20"/>
      <c r="R226" s="20"/>
    </row>
    <row r="227" spans="9:18" x14ac:dyDescent="0.25">
      <c r="I227" s="306"/>
      <c r="M227" s="20"/>
      <c r="N227" s="20"/>
      <c r="O227" s="20"/>
      <c r="P227" s="20"/>
      <c r="Q227" s="20"/>
      <c r="R227" s="20"/>
    </row>
    <row r="228" spans="9:18" x14ac:dyDescent="0.25">
      <c r="I228" s="306"/>
      <c r="M228" s="20"/>
      <c r="N228" s="20"/>
      <c r="O228" s="20"/>
      <c r="P228" s="20"/>
      <c r="Q228" s="20"/>
      <c r="R228" s="20"/>
    </row>
    <row r="229" spans="9:18" x14ac:dyDescent="0.25">
      <c r="I229" s="306"/>
      <c r="M229" s="20"/>
      <c r="N229" s="20"/>
      <c r="O229" s="20"/>
      <c r="P229" s="20"/>
      <c r="Q229" s="20"/>
      <c r="R229" s="20"/>
    </row>
    <row r="230" spans="9:18" x14ac:dyDescent="0.25">
      <c r="I230" s="306"/>
      <c r="M230" s="20"/>
      <c r="N230" s="20"/>
      <c r="O230" s="20"/>
      <c r="P230" s="20"/>
      <c r="Q230" s="20"/>
      <c r="R230" s="20"/>
    </row>
    <row r="231" spans="9:18" x14ac:dyDescent="0.25">
      <c r="I231" s="306"/>
      <c r="M231" s="20"/>
      <c r="N231" s="20"/>
      <c r="O231" s="20"/>
      <c r="P231" s="20"/>
      <c r="Q231" s="20"/>
      <c r="R231" s="20"/>
    </row>
    <row r="232" spans="9:18" x14ac:dyDescent="0.25">
      <c r="I232" s="306"/>
      <c r="M232" s="20"/>
      <c r="N232" s="20"/>
      <c r="O232" s="20"/>
      <c r="P232" s="20"/>
      <c r="Q232" s="20"/>
      <c r="R232" s="20"/>
    </row>
    <row r="233" spans="9:18" x14ac:dyDescent="0.25">
      <c r="I233" s="306"/>
      <c r="M233" s="20"/>
      <c r="N233" s="20"/>
      <c r="O233" s="20"/>
      <c r="P233" s="20"/>
      <c r="Q233" s="20"/>
      <c r="R233" s="20"/>
    </row>
    <row r="234" spans="9:18" x14ac:dyDescent="0.25">
      <c r="I234" s="306"/>
      <c r="M234" s="20"/>
      <c r="N234" s="20"/>
      <c r="O234" s="20"/>
      <c r="P234" s="20"/>
      <c r="Q234" s="20"/>
      <c r="R234" s="20"/>
    </row>
    <row r="235" spans="9:18" x14ac:dyDescent="0.25">
      <c r="I235" s="306"/>
      <c r="M235" s="20"/>
      <c r="N235" s="20"/>
      <c r="O235" s="20"/>
      <c r="P235" s="20"/>
      <c r="Q235" s="20"/>
      <c r="R235" s="20"/>
    </row>
    <row r="236" spans="9:18" x14ac:dyDescent="0.25">
      <c r="I236" s="306"/>
      <c r="M236" s="20"/>
      <c r="N236" s="20"/>
      <c r="O236" s="20"/>
      <c r="P236" s="20"/>
      <c r="Q236" s="20"/>
      <c r="R236" s="20"/>
    </row>
    <row r="237" spans="9:18" x14ac:dyDescent="0.25">
      <c r="I237" s="306"/>
      <c r="M237" s="20"/>
      <c r="N237" s="20"/>
      <c r="O237" s="20"/>
      <c r="P237" s="20"/>
      <c r="Q237" s="20"/>
      <c r="R237" s="20"/>
    </row>
    <row r="238" spans="9:18" x14ac:dyDescent="0.25">
      <c r="I238" s="306"/>
      <c r="M238" s="20"/>
      <c r="N238" s="20"/>
      <c r="O238" s="20"/>
      <c r="P238" s="20"/>
      <c r="Q238" s="20"/>
      <c r="R238" s="20"/>
    </row>
    <row r="239" spans="9:18" x14ac:dyDescent="0.25">
      <c r="I239" s="306"/>
      <c r="M239" s="20"/>
      <c r="N239" s="20"/>
      <c r="O239" s="20"/>
      <c r="P239" s="20"/>
      <c r="Q239" s="20"/>
      <c r="R239" s="20"/>
    </row>
    <row r="240" spans="9:18" x14ac:dyDescent="0.25">
      <c r="I240" s="306"/>
      <c r="M240" s="20"/>
      <c r="N240" s="20"/>
      <c r="O240" s="20"/>
      <c r="P240" s="20"/>
      <c r="Q240" s="20"/>
      <c r="R240" s="20"/>
    </row>
    <row r="241" spans="9:18" x14ac:dyDescent="0.25">
      <c r="I241" s="306"/>
      <c r="M241" s="20"/>
      <c r="N241" s="20"/>
      <c r="O241" s="20"/>
      <c r="P241" s="20"/>
      <c r="Q241" s="20"/>
      <c r="R241" s="20"/>
    </row>
    <row r="242" spans="9:18" x14ac:dyDescent="0.25">
      <c r="I242" s="306"/>
      <c r="M242" s="20"/>
      <c r="N242" s="20"/>
      <c r="O242" s="20"/>
      <c r="P242" s="20"/>
      <c r="Q242" s="20"/>
      <c r="R242" s="20"/>
    </row>
    <row r="243" spans="9:18" x14ac:dyDescent="0.25">
      <c r="I243" s="306"/>
      <c r="M243" s="20"/>
      <c r="N243" s="20"/>
      <c r="O243" s="20"/>
      <c r="P243" s="20"/>
      <c r="Q243" s="20"/>
      <c r="R243" s="20"/>
    </row>
    <row r="244" spans="9:18" x14ac:dyDescent="0.25">
      <c r="I244" s="306"/>
      <c r="M244" s="20"/>
      <c r="N244" s="20"/>
      <c r="O244" s="20"/>
      <c r="P244" s="20"/>
      <c r="Q244" s="20"/>
      <c r="R244" s="20"/>
    </row>
    <row r="245" spans="9:18" x14ac:dyDescent="0.25">
      <c r="I245" s="306"/>
      <c r="M245" s="20"/>
      <c r="N245" s="20"/>
      <c r="O245" s="20"/>
      <c r="P245" s="20"/>
      <c r="Q245" s="20"/>
      <c r="R245" s="20"/>
    </row>
    <row r="246" spans="9:18" x14ac:dyDescent="0.25">
      <c r="I246" s="306"/>
      <c r="M246" s="20"/>
      <c r="N246" s="20"/>
      <c r="O246" s="20"/>
      <c r="P246" s="20"/>
      <c r="Q246" s="20"/>
      <c r="R246" s="20"/>
    </row>
    <row r="247" spans="9:18" x14ac:dyDescent="0.25">
      <c r="I247" s="306"/>
      <c r="M247" s="20"/>
      <c r="N247" s="20"/>
      <c r="O247" s="20"/>
      <c r="P247" s="20"/>
      <c r="Q247" s="20"/>
      <c r="R247" s="20"/>
    </row>
    <row r="248" spans="9:18" x14ac:dyDescent="0.25">
      <c r="I248" s="306"/>
      <c r="M248" s="20"/>
      <c r="N248" s="20"/>
      <c r="O248" s="20"/>
      <c r="P248" s="20"/>
      <c r="Q248" s="20"/>
      <c r="R248" s="20"/>
    </row>
    <row r="249" spans="9:18" x14ac:dyDescent="0.25">
      <c r="I249" s="306"/>
      <c r="M249" s="20"/>
      <c r="N249" s="20"/>
      <c r="O249" s="20"/>
      <c r="P249" s="20"/>
      <c r="Q249" s="20"/>
      <c r="R249" s="20"/>
    </row>
    <row r="250" spans="9:18" x14ac:dyDescent="0.25">
      <c r="I250" s="306"/>
      <c r="M250" s="20"/>
      <c r="N250" s="20"/>
      <c r="O250" s="20"/>
      <c r="P250" s="20"/>
      <c r="Q250" s="20"/>
      <c r="R250" s="20"/>
    </row>
    <row r="251" spans="9:18" x14ac:dyDescent="0.25">
      <c r="I251" s="306"/>
      <c r="M251" s="20"/>
      <c r="N251" s="20"/>
      <c r="O251" s="20"/>
      <c r="P251" s="20"/>
      <c r="Q251" s="20"/>
      <c r="R251" s="20"/>
    </row>
    <row r="252" spans="9:18" x14ac:dyDescent="0.25">
      <c r="I252" s="306"/>
      <c r="M252" s="20"/>
      <c r="N252" s="20"/>
      <c r="O252" s="20"/>
      <c r="P252" s="20"/>
      <c r="Q252" s="20"/>
      <c r="R252" s="20"/>
    </row>
    <row r="253" spans="9:18" x14ac:dyDescent="0.25">
      <c r="I253" s="306"/>
      <c r="M253" s="20"/>
      <c r="N253" s="20"/>
      <c r="O253" s="20"/>
      <c r="P253" s="20"/>
      <c r="Q253" s="20"/>
      <c r="R253" s="20"/>
    </row>
    <row r="254" spans="9:18" x14ac:dyDescent="0.25">
      <c r="I254" s="306"/>
      <c r="M254" s="20"/>
      <c r="N254" s="20"/>
      <c r="O254" s="20"/>
      <c r="P254" s="20"/>
      <c r="Q254" s="20"/>
      <c r="R254" s="20"/>
    </row>
    <row r="255" spans="9:18" x14ac:dyDescent="0.25">
      <c r="I255" s="306"/>
      <c r="M255" s="20"/>
      <c r="N255" s="20"/>
      <c r="O255" s="20"/>
      <c r="P255" s="20"/>
      <c r="Q255" s="20"/>
      <c r="R255" s="20"/>
    </row>
    <row r="256" spans="9:18" x14ac:dyDescent="0.25">
      <c r="I256" s="306"/>
      <c r="M256" s="20"/>
      <c r="N256" s="20"/>
      <c r="O256" s="20"/>
      <c r="P256" s="20"/>
      <c r="Q256" s="20"/>
      <c r="R256" s="20"/>
    </row>
    <row r="257" spans="9:18" x14ac:dyDescent="0.25">
      <c r="I257" s="306"/>
      <c r="M257" s="20"/>
      <c r="N257" s="20"/>
      <c r="O257" s="20"/>
      <c r="P257" s="20"/>
      <c r="Q257" s="20"/>
      <c r="R257" s="20"/>
    </row>
    <row r="258" spans="9:18" x14ac:dyDescent="0.25">
      <c r="I258" s="306"/>
      <c r="M258" s="20"/>
      <c r="N258" s="20"/>
      <c r="O258" s="20"/>
      <c r="P258" s="20"/>
      <c r="Q258" s="20"/>
      <c r="R258" s="20"/>
    </row>
    <row r="259" spans="9:18" x14ac:dyDescent="0.25">
      <c r="I259" s="306"/>
      <c r="M259" s="20"/>
      <c r="N259" s="20"/>
      <c r="O259" s="20"/>
      <c r="P259" s="20"/>
      <c r="Q259" s="20"/>
      <c r="R259" s="20"/>
    </row>
    <row r="260" spans="9:18" x14ac:dyDescent="0.25">
      <c r="I260" s="306"/>
      <c r="M260" s="20"/>
      <c r="N260" s="20"/>
      <c r="O260" s="20"/>
      <c r="P260" s="20"/>
      <c r="Q260" s="20"/>
      <c r="R260" s="20"/>
    </row>
    <row r="261" spans="9:18" x14ac:dyDescent="0.25">
      <c r="I261" s="306"/>
      <c r="M261" s="20"/>
      <c r="N261" s="20"/>
      <c r="O261" s="20"/>
      <c r="P261" s="20"/>
      <c r="Q261" s="20"/>
      <c r="R261" s="20"/>
    </row>
    <row r="262" spans="9:18" x14ac:dyDescent="0.25">
      <c r="I262" s="306"/>
      <c r="M262" s="20"/>
      <c r="N262" s="20"/>
      <c r="O262" s="20"/>
      <c r="P262" s="20"/>
      <c r="Q262" s="20"/>
      <c r="R262" s="20"/>
    </row>
    <row r="263" spans="9:18" x14ac:dyDescent="0.25">
      <c r="I263" s="306"/>
      <c r="M263" s="20"/>
      <c r="N263" s="20"/>
      <c r="O263" s="20"/>
      <c r="P263" s="20"/>
      <c r="Q263" s="20"/>
      <c r="R263" s="20"/>
    </row>
    <row r="264" spans="9:18" x14ac:dyDescent="0.25">
      <c r="I264" s="306"/>
      <c r="M264" s="20"/>
      <c r="N264" s="20"/>
      <c r="O264" s="20"/>
      <c r="P264" s="20"/>
      <c r="Q264" s="20"/>
      <c r="R264" s="20"/>
    </row>
    <row r="265" spans="9:18" x14ac:dyDescent="0.25">
      <c r="I265" s="306"/>
      <c r="M265" s="20"/>
      <c r="N265" s="20"/>
      <c r="O265" s="20"/>
      <c r="P265" s="20"/>
      <c r="Q265" s="20"/>
      <c r="R265" s="20"/>
    </row>
    <row r="266" spans="9:18" x14ac:dyDescent="0.25">
      <c r="I266" s="306"/>
      <c r="M266" s="20"/>
      <c r="N266" s="20"/>
      <c r="O266" s="20"/>
      <c r="P266" s="20"/>
      <c r="Q266" s="20"/>
      <c r="R266" s="20"/>
    </row>
    <row r="267" spans="9:18" x14ac:dyDescent="0.25">
      <c r="I267" s="306"/>
      <c r="M267" s="20"/>
      <c r="N267" s="20"/>
      <c r="O267" s="20"/>
      <c r="P267" s="20"/>
      <c r="Q267" s="20"/>
      <c r="R267" s="20"/>
    </row>
    <row r="268" spans="9:18" x14ac:dyDescent="0.25">
      <c r="I268" s="306"/>
      <c r="M268" s="20"/>
      <c r="N268" s="20"/>
      <c r="O268" s="20"/>
      <c r="P268" s="20"/>
      <c r="Q268" s="20"/>
      <c r="R268" s="20"/>
    </row>
    <row r="269" spans="9:18" x14ac:dyDescent="0.25">
      <c r="I269" s="306"/>
      <c r="M269" s="20"/>
      <c r="N269" s="20"/>
      <c r="O269" s="20"/>
      <c r="P269" s="20"/>
      <c r="Q269" s="20"/>
      <c r="R269" s="20"/>
    </row>
    <row r="270" spans="9:18" x14ac:dyDescent="0.25">
      <c r="I270" s="306"/>
      <c r="M270" s="20"/>
      <c r="N270" s="20"/>
      <c r="O270" s="20"/>
      <c r="P270" s="20"/>
      <c r="Q270" s="20"/>
      <c r="R270" s="20"/>
    </row>
    <row r="271" spans="9:18" x14ac:dyDescent="0.25">
      <c r="M271" s="20"/>
      <c r="N271" s="20"/>
      <c r="O271" s="20"/>
      <c r="P271" s="20"/>
      <c r="Q271" s="20"/>
      <c r="R271" s="20"/>
    </row>
    <row r="272" spans="9:18" x14ac:dyDescent="0.25">
      <c r="M272" s="20"/>
      <c r="N272" s="20"/>
      <c r="O272" s="20"/>
      <c r="P272" s="20"/>
      <c r="Q272" s="20"/>
      <c r="R272" s="20"/>
    </row>
    <row r="273" spans="13:18" x14ac:dyDescent="0.25">
      <c r="M273" s="20"/>
      <c r="N273" s="20"/>
      <c r="O273" s="20"/>
      <c r="P273" s="20"/>
      <c r="Q273" s="20"/>
      <c r="R273" s="20"/>
    </row>
    <row r="274" spans="13:18" x14ac:dyDescent="0.25">
      <c r="M274" s="20"/>
      <c r="N274" s="20"/>
      <c r="O274" s="20"/>
      <c r="P274" s="20"/>
      <c r="Q274" s="20"/>
      <c r="R274" s="20"/>
    </row>
    <row r="275" spans="13:18" x14ac:dyDescent="0.25">
      <c r="M275" s="20"/>
      <c r="N275" s="20"/>
      <c r="O275" s="20"/>
      <c r="P275" s="20"/>
      <c r="Q275" s="20"/>
      <c r="R275" s="20"/>
    </row>
    <row r="276" spans="13:18" x14ac:dyDescent="0.25">
      <c r="M276" s="20"/>
      <c r="N276" s="20"/>
      <c r="O276" s="20"/>
      <c r="P276" s="20"/>
      <c r="Q276" s="20"/>
      <c r="R276" s="20"/>
    </row>
    <row r="277" spans="13:18" x14ac:dyDescent="0.25">
      <c r="M277" s="20"/>
      <c r="N277" s="20"/>
      <c r="O277" s="20"/>
      <c r="P277" s="20"/>
      <c r="Q277" s="20"/>
      <c r="R277" s="20"/>
    </row>
    <row r="278" spans="13:18" x14ac:dyDescent="0.25">
      <c r="M278" s="20"/>
      <c r="N278" s="20"/>
      <c r="O278" s="20"/>
      <c r="P278" s="20"/>
      <c r="Q278" s="20"/>
      <c r="R278" s="20"/>
    </row>
    <row r="279" spans="13:18" x14ac:dyDescent="0.25">
      <c r="M279" s="20"/>
      <c r="N279" s="20"/>
      <c r="O279" s="20"/>
      <c r="P279" s="20"/>
      <c r="Q279" s="20"/>
      <c r="R279" s="20"/>
    </row>
    <row r="280" spans="13:18" x14ac:dyDescent="0.25">
      <c r="M280" s="20"/>
      <c r="N280" s="20"/>
      <c r="O280" s="20"/>
      <c r="P280" s="20"/>
      <c r="Q280" s="20"/>
      <c r="R280" s="20"/>
    </row>
    <row r="281" spans="13:18" x14ac:dyDescent="0.25">
      <c r="M281" s="20"/>
      <c r="N281" s="20"/>
      <c r="O281" s="20"/>
      <c r="P281" s="20"/>
      <c r="Q281" s="20"/>
      <c r="R281" s="20"/>
    </row>
    <row r="282" spans="13:18" x14ac:dyDescent="0.25">
      <c r="M282" s="20"/>
      <c r="N282" s="20"/>
      <c r="O282" s="20"/>
      <c r="P282" s="20"/>
      <c r="Q282" s="20"/>
      <c r="R282" s="20"/>
    </row>
    <row r="283" spans="13:18" x14ac:dyDescent="0.25">
      <c r="M283" s="20"/>
      <c r="N283" s="20"/>
      <c r="O283" s="20"/>
      <c r="P283" s="20"/>
      <c r="Q283" s="20"/>
      <c r="R283" s="20"/>
    </row>
    <row r="284" spans="13:18" x14ac:dyDescent="0.25">
      <c r="M284" s="20"/>
      <c r="N284" s="20"/>
      <c r="O284" s="20"/>
      <c r="P284" s="20"/>
      <c r="Q284" s="20"/>
      <c r="R284" s="20"/>
    </row>
    <row r="285" spans="13:18" x14ac:dyDescent="0.25">
      <c r="M285" s="20"/>
      <c r="N285" s="20"/>
      <c r="O285" s="20"/>
      <c r="P285" s="20"/>
      <c r="Q285" s="20"/>
      <c r="R285" s="20"/>
    </row>
    <row r="286" spans="13:18" x14ac:dyDescent="0.25">
      <c r="M286" s="20"/>
      <c r="N286" s="20"/>
      <c r="O286" s="20"/>
      <c r="P286" s="20"/>
      <c r="Q286" s="20"/>
      <c r="R286" s="20"/>
    </row>
    <row r="287" spans="13:18" x14ac:dyDescent="0.25">
      <c r="M287" s="20"/>
      <c r="N287" s="20"/>
      <c r="O287" s="20"/>
      <c r="P287" s="20"/>
      <c r="Q287" s="20"/>
      <c r="R287" s="20"/>
    </row>
    <row r="288" spans="13:18" x14ac:dyDescent="0.25">
      <c r="M288" s="20"/>
      <c r="N288" s="20"/>
      <c r="O288" s="20"/>
      <c r="P288" s="20"/>
      <c r="Q288" s="20"/>
      <c r="R288" s="20"/>
    </row>
    <row r="289" spans="13:18" x14ac:dyDescent="0.25">
      <c r="M289" s="20"/>
      <c r="N289" s="20"/>
      <c r="O289" s="20"/>
      <c r="P289" s="20"/>
      <c r="Q289" s="20"/>
      <c r="R289" s="20"/>
    </row>
    <row r="290" spans="13:18" x14ac:dyDescent="0.25">
      <c r="M290" s="20"/>
      <c r="N290" s="20"/>
      <c r="O290" s="20"/>
      <c r="P290" s="20"/>
      <c r="Q290" s="20"/>
      <c r="R290" s="20"/>
    </row>
    <row r="291" spans="13:18" x14ac:dyDescent="0.25">
      <c r="M291" s="20"/>
      <c r="N291" s="20"/>
      <c r="O291" s="20"/>
      <c r="P291" s="20"/>
      <c r="Q291" s="20"/>
      <c r="R291" s="20"/>
    </row>
    <row r="292" spans="13:18" x14ac:dyDescent="0.25">
      <c r="M292" s="20"/>
      <c r="N292" s="20"/>
      <c r="O292" s="20"/>
      <c r="P292" s="20"/>
      <c r="Q292" s="20"/>
      <c r="R292" s="20"/>
    </row>
    <row r="293" spans="13:18" x14ac:dyDescent="0.25">
      <c r="M293" s="20"/>
      <c r="N293" s="20"/>
      <c r="O293" s="20"/>
      <c r="P293" s="20"/>
      <c r="Q293" s="20"/>
      <c r="R293" s="20"/>
    </row>
    <row r="294" spans="13:18" x14ac:dyDescent="0.25">
      <c r="M294" s="20"/>
      <c r="N294" s="20"/>
      <c r="O294" s="20"/>
      <c r="P294" s="20"/>
      <c r="Q294" s="20"/>
      <c r="R294" s="20"/>
    </row>
    <row r="295" spans="13:18" x14ac:dyDescent="0.25">
      <c r="M295" s="20"/>
      <c r="N295" s="20"/>
      <c r="O295" s="20"/>
      <c r="P295" s="20"/>
      <c r="Q295" s="20"/>
      <c r="R295" s="20"/>
    </row>
    <row r="296" spans="13:18" x14ac:dyDescent="0.25">
      <c r="M296" s="20"/>
      <c r="N296" s="20"/>
      <c r="O296" s="20"/>
      <c r="P296" s="20"/>
      <c r="Q296" s="20"/>
      <c r="R296" s="20"/>
    </row>
    <row r="297" spans="13:18" x14ac:dyDescent="0.25">
      <c r="M297" s="20"/>
      <c r="N297" s="20"/>
      <c r="O297" s="20"/>
      <c r="P297" s="20"/>
      <c r="Q297" s="20"/>
      <c r="R297" s="20"/>
    </row>
    <row r="298" spans="13:18" x14ac:dyDescent="0.25">
      <c r="M298" s="20"/>
      <c r="N298" s="20"/>
      <c r="O298" s="20"/>
      <c r="P298" s="20"/>
      <c r="Q298" s="20"/>
      <c r="R298" s="20"/>
    </row>
    <row r="299" spans="13:18" x14ac:dyDescent="0.25">
      <c r="M299" s="20"/>
      <c r="N299" s="20"/>
      <c r="O299" s="20"/>
      <c r="P299" s="20"/>
      <c r="Q299" s="20"/>
      <c r="R299" s="20"/>
    </row>
    <row r="300" spans="13:18" x14ac:dyDescent="0.25">
      <c r="M300" s="20"/>
      <c r="N300" s="20"/>
      <c r="O300" s="20"/>
      <c r="P300" s="20"/>
      <c r="Q300" s="20"/>
      <c r="R300" s="20"/>
    </row>
    <row r="301" spans="13:18" x14ac:dyDescent="0.25">
      <c r="M301" s="20"/>
      <c r="N301" s="20"/>
      <c r="O301" s="20"/>
      <c r="P301" s="20"/>
      <c r="Q301" s="20"/>
      <c r="R301" s="20"/>
    </row>
    <row r="302" spans="13:18" x14ac:dyDescent="0.25">
      <c r="M302" s="20"/>
      <c r="N302" s="20"/>
      <c r="O302" s="20"/>
      <c r="P302" s="20"/>
      <c r="Q302" s="20"/>
      <c r="R302" s="20"/>
    </row>
    <row r="303" spans="13:18" x14ac:dyDescent="0.25">
      <c r="M303" s="20"/>
      <c r="N303" s="20"/>
      <c r="O303" s="20"/>
      <c r="P303" s="20"/>
      <c r="Q303" s="20"/>
      <c r="R303" s="20"/>
    </row>
    <row r="304" spans="13:18" x14ac:dyDescent="0.25">
      <c r="M304" s="20"/>
      <c r="N304" s="20"/>
      <c r="O304" s="20"/>
      <c r="P304" s="20"/>
      <c r="Q304" s="20"/>
      <c r="R304" s="20"/>
    </row>
    <row r="305" spans="13:18" x14ac:dyDescent="0.25">
      <c r="M305" s="20"/>
      <c r="N305" s="20"/>
      <c r="O305" s="20"/>
      <c r="P305" s="20"/>
      <c r="Q305" s="20"/>
      <c r="R305" s="20"/>
    </row>
    <row r="306" spans="13:18" x14ac:dyDescent="0.25">
      <c r="M306" s="20"/>
      <c r="N306" s="20"/>
      <c r="O306" s="20"/>
      <c r="P306" s="20"/>
      <c r="Q306" s="20"/>
      <c r="R306" s="20"/>
    </row>
    <row r="307" spans="13:18" x14ac:dyDescent="0.25">
      <c r="M307" s="20"/>
      <c r="N307" s="20"/>
      <c r="O307" s="20"/>
      <c r="P307" s="20"/>
      <c r="Q307" s="20"/>
      <c r="R307" s="20"/>
    </row>
    <row r="308" spans="13:18" x14ac:dyDescent="0.25">
      <c r="M308" s="20"/>
      <c r="N308" s="20"/>
      <c r="O308" s="20"/>
      <c r="P308" s="20"/>
      <c r="Q308" s="20"/>
      <c r="R308" s="20"/>
    </row>
    <row r="309" spans="13:18" x14ac:dyDescent="0.25">
      <c r="M309" s="20"/>
      <c r="N309" s="20"/>
      <c r="O309" s="20"/>
      <c r="P309" s="20"/>
      <c r="Q309" s="20"/>
      <c r="R309" s="20"/>
    </row>
    <row r="310" spans="13:18" x14ac:dyDescent="0.25">
      <c r="M310" s="20"/>
      <c r="N310" s="20"/>
      <c r="O310" s="20"/>
      <c r="P310" s="20"/>
      <c r="Q310" s="20"/>
      <c r="R310" s="20"/>
    </row>
    <row r="311" spans="13:18" x14ac:dyDescent="0.25">
      <c r="M311" s="20"/>
      <c r="N311" s="20"/>
      <c r="O311" s="20"/>
      <c r="P311" s="20"/>
      <c r="Q311" s="20"/>
      <c r="R311" s="20"/>
    </row>
    <row r="312" spans="13:18" x14ac:dyDescent="0.25">
      <c r="M312" s="20"/>
      <c r="N312" s="20"/>
      <c r="O312" s="20"/>
      <c r="P312" s="20"/>
      <c r="Q312" s="20"/>
      <c r="R312" s="20"/>
    </row>
    <row r="313" spans="13:18" x14ac:dyDescent="0.25">
      <c r="M313" s="20"/>
      <c r="N313" s="20"/>
      <c r="O313" s="20"/>
      <c r="P313" s="20"/>
      <c r="Q313" s="20"/>
      <c r="R313" s="20"/>
    </row>
    <row r="314" spans="13:18" x14ac:dyDescent="0.25">
      <c r="M314" s="20"/>
      <c r="N314" s="20"/>
      <c r="O314" s="20"/>
      <c r="P314" s="20"/>
      <c r="Q314" s="20"/>
      <c r="R314" s="20"/>
    </row>
    <row r="315" spans="13:18" x14ac:dyDescent="0.25">
      <c r="M315" s="20"/>
      <c r="N315" s="20"/>
      <c r="O315" s="20"/>
      <c r="P315" s="20"/>
      <c r="Q315" s="20"/>
      <c r="R315" s="20"/>
    </row>
    <row r="316" spans="13:18" x14ac:dyDescent="0.25">
      <c r="M316" s="20"/>
      <c r="N316" s="20"/>
      <c r="O316" s="20"/>
      <c r="P316" s="20"/>
      <c r="Q316" s="20"/>
      <c r="R316" s="20"/>
    </row>
    <row r="317" spans="13:18" x14ac:dyDescent="0.25">
      <c r="M317" s="20"/>
      <c r="N317" s="20"/>
      <c r="O317" s="20"/>
      <c r="P317" s="20"/>
      <c r="Q317" s="20"/>
      <c r="R317" s="20"/>
    </row>
    <row r="318" spans="13:18" x14ac:dyDescent="0.25">
      <c r="M318" s="20"/>
      <c r="N318" s="20"/>
      <c r="O318" s="20"/>
      <c r="P318" s="20"/>
      <c r="Q318" s="20"/>
      <c r="R318" s="20"/>
    </row>
    <row r="319" spans="13:18" x14ac:dyDescent="0.25">
      <c r="M319" s="20"/>
      <c r="N319" s="20"/>
      <c r="O319" s="20"/>
      <c r="P319" s="20"/>
      <c r="Q319" s="20"/>
      <c r="R319" s="20"/>
    </row>
    <row r="320" spans="13:18" x14ac:dyDescent="0.25">
      <c r="M320" s="20"/>
      <c r="N320" s="20"/>
      <c r="O320" s="20"/>
      <c r="P320" s="20"/>
      <c r="Q320" s="20"/>
      <c r="R320" s="20"/>
    </row>
    <row r="321" spans="13:18" x14ac:dyDescent="0.25">
      <c r="M321" s="20"/>
      <c r="N321" s="20"/>
      <c r="O321" s="20"/>
      <c r="P321" s="20"/>
      <c r="Q321" s="20"/>
      <c r="R321" s="20"/>
    </row>
    <row r="322" spans="13:18" x14ac:dyDescent="0.25">
      <c r="M322" s="20"/>
      <c r="N322" s="20"/>
      <c r="O322" s="20"/>
      <c r="P322" s="20"/>
      <c r="Q322" s="20"/>
      <c r="R322" s="20"/>
    </row>
    <row r="323" spans="13:18" x14ac:dyDescent="0.25">
      <c r="M323" s="20"/>
      <c r="N323" s="20"/>
      <c r="O323" s="20"/>
      <c r="P323" s="20"/>
      <c r="Q323" s="20"/>
      <c r="R323" s="20"/>
    </row>
    <row r="324" spans="13:18" x14ac:dyDescent="0.25">
      <c r="M324" s="20"/>
      <c r="N324" s="20"/>
      <c r="O324" s="20"/>
      <c r="P324" s="20"/>
      <c r="Q324" s="20"/>
      <c r="R324" s="20"/>
    </row>
    <row r="325" spans="13:18" x14ac:dyDescent="0.25">
      <c r="M325" s="20"/>
      <c r="N325" s="20"/>
      <c r="O325" s="20"/>
      <c r="P325" s="20"/>
      <c r="Q325" s="20"/>
      <c r="R325" s="20"/>
    </row>
    <row r="326" spans="13:18" x14ac:dyDescent="0.25">
      <c r="M326" s="20"/>
      <c r="N326" s="20"/>
      <c r="O326" s="20"/>
      <c r="P326" s="20"/>
      <c r="Q326" s="20"/>
      <c r="R326" s="20"/>
    </row>
    <row r="327" spans="13:18" x14ac:dyDescent="0.25">
      <c r="M327" s="20"/>
      <c r="N327" s="20"/>
      <c r="O327" s="20"/>
      <c r="P327" s="20"/>
      <c r="Q327" s="20"/>
      <c r="R327" s="20"/>
    </row>
    <row r="328" spans="13:18" x14ac:dyDescent="0.25">
      <c r="M328" s="20"/>
      <c r="N328" s="20"/>
      <c r="O328" s="20"/>
      <c r="P328" s="20"/>
      <c r="Q328" s="20"/>
      <c r="R328" s="20"/>
    </row>
    <row r="329" spans="13:18" x14ac:dyDescent="0.25">
      <c r="M329" s="20"/>
      <c r="N329" s="20"/>
      <c r="O329" s="20"/>
      <c r="P329" s="20"/>
      <c r="Q329" s="20"/>
      <c r="R329" s="20"/>
    </row>
    <row r="330" spans="13:18" x14ac:dyDescent="0.25">
      <c r="M330" s="20"/>
      <c r="N330" s="20"/>
      <c r="O330" s="20"/>
      <c r="P330" s="20"/>
      <c r="Q330" s="20"/>
      <c r="R330" s="20"/>
    </row>
    <row r="331" spans="13:18" x14ac:dyDescent="0.25">
      <c r="M331" s="20"/>
      <c r="N331" s="20"/>
      <c r="O331" s="20"/>
      <c r="P331" s="20"/>
      <c r="Q331" s="20"/>
      <c r="R331" s="20"/>
    </row>
    <row r="332" spans="13:18" x14ac:dyDescent="0.25">
      <c r="M332" s="20"/>
      <c r="N332" s="20"/>
      <c r="O332" s="20"/>
      <c r="P332" s="20"/>
      <c r="Q332" s="20"/>
      <c r="R332" s="20"/>
    </row>
    <row r="333" spans="13:18" x14ac:dyDescent="0.25">
      <c r="M333" s="20"/>
      <c r="N333" s="20"/>
      <c r="O333" s="20"/>
      <c r="P333" s="20"/>
      <c r="Q333" s="20"/>
      <c r="R333" s="20"/>
    </row>
    <row r="334" spans="13:18" x14ac:dyDescent="0.25">
      <c r="M334" s="20"/>
      <c r="N334" s="20"/>
      <c r="O334" s="20"/>
      <c r="P334" s="20"/>
      <c r="Q334" s="20"/>
      <c r="R334" s="20"/>
    </row>
    <row r="335" spans="13:18" x14ac:dyDescent="0.25">
      <c r="M335" s="20"/>
      <c r="N335" s="20"/>
      <c r="O335" s="20"/>
      <c r="P335" s="20"/>
      <c r="Q335" s="20"/>
      <c r="R335" s="20"/>
    </row>
    <row r="336" spans="13:18" x14ac:dyDescent="0.25">
      <c r="M336" s="20"/>
      <c r="N336" s="20"/>
      <c r="O336" s="20"/>
      <c r="P336" s="20"/>
      <c r="Q336" s="20"/>
      <c r="R336" s="20"/>
    </row>
    <row r="337" spans="13:18" x14ac:dyDescent="0.25">
      <c r="M337" s="20"/>
      <c r="N337" s="20"/>
      <c r="O337" s="20"/>
      <c r="P337" s="20"/>
      <c r="Q337" s="20"/>
      <c r="R337" s="20"/>
    </row>
    <row r="338" spans="13:18" x14ac:dyDescent="0.25">
      <c r="M338" s="20"/>
      <c r="N338" s="20"/>
      <c r="O338" s="20"/>
      <c r="P338" s="20"/>
      <c r="Q338" s="20"/>
      <c r="R338" s="20"/>
    </row>
    <row r="339" spans="13:18" x14ac:dyDescent="0.25">
      <c r="M339" s="20"/>
      <c r="N339" s="20"/>
      <c r="O339" s="20"/>
      <c r="P339" s="20"/>
      <c r="Q339" s="20"/>
      <c r="R339" s="20"/>
    </row>
    <row r="340" spans="13:18" x14ac:dyDescent="0.25">
      <c r="M340" s="20"/>
      <c r="N340" s="20"/>
      <c r="O340" s="20"/>
      <c r="P340" s="20"/>
      <c r="Q340" s="20"/>
      <c r="R340" s="20"/>
    </row>
    <row r="341" spans="13:18" x14ac:dyDescent="0.25">
      <c r="M341" s="20"/>
      <c r="N341" s="20"/>
      <c r="O341" s="20"/>
      <c r="P341" s="20"/>
      <c r="Q341" s="20"/>
      <c r="R341" s="20"/>
    </row>
    <row r="342" spans="13:18" x14ac:dyDescent="0.25">
      <c r="M342" s="20"/>
      <c r="N342" s="20"/>
      <c r="O342" s="20"/>
      <c r="P342" s="20"/>
      <c r="Q342" s="20"/>
      <c r="R342" s="20"/>
    </row>
    <row r="343" spans="13:18" x14ac:dyDescent="0.25">
      <c r="M343" s="20"/>
      <c r="N343" s="20"/>
      <c r="O343" s="20"/>
      <c r="P343" s="20"/>
      <c r="Q343" s="20"/>
      <c r="R343" s="20"/>
    </row>
    <row r="344" spans="13:18" x14ac:dyDescent="0.25">
      <c r="M344" s="20"/>
      <c r="N344" s="20"/>
      <c r="O344" s="20"/>
      <c r="P344" s="20"/>
      <c r="Q344" s="20"/>
      <c r="R344" s="20"/>
    </row>
    <row r="345" spans="13:18" x14ac:dyDescent="0.25">
      <c r="M345" s="20"/>
      <c r="N345" s="20"/>
      <c r="O345" s="20"/>
      <c r="P345" s="20"/>
      <c r="Q345" s="20"/>
      <c r="R345" s="20"/>
    </row>
    <row r="346" spans="13:18" x14ac:dyDescent="0.25">
      <c r="M346" s="20"/>
      <c r="N346" s="20"/>
      <c r="O346" s="20"/>
      <c r="P346" s="20"/>
      <c r="Q346" s="20"/>
      <c r="R346" s="20"/>
    </row>
    <row r="347" spans="13:18" x14ac:dyDescent="0.25">
      <c r="M347" s="20"/>
      <c r="N347" s="20"/>
      <c r="O347" s="20"/>
      <c r="P347" s="20"/>
      <c r="Q347" s="20"/>
      <c r="R347" s="20"/>
    </row>
    <row r="348" spans="13:18" x14ac:dyDescent="0.25">
      <c r="M348" s="20"/>
      <c r="N348" s="20"/>
      <c r="O348" s="20"/>
      <c r="P348" s="20"/>
      <c r="Q348" s="20"/>
      <c r="R348" s="20"/>
    </row>
    <row r="349" spans="13:18" x14ac:dyDescent="0.25">
      <c r="M349" s="20"/>
      <c r="N349" s="20"/>
      <c r="O349" s="20"/>
      <c r="P349" s="20"/>
      <c r="Q349" s="20"/>
      <c r="R349" s="20"/>
    </row>
    <row r="350" spans="13:18" x14ac:dyDescent="0.25">
      <c r="M350" s="20"/>
      <c r="N350" s="20"/>
      <c r="O350" s="20"/>
      <c r="P350" s="20"/>
      <c r="Q350" s="20"/>
      <c r="R350" s="20"/>
    </row>
    <row r="351" spans="13:18" x14ac:dyDescent="0.25">
      <c r="M351" s="20"/>
      <c r="N351" s="20"/>
      <c r="O351" s="20"/>
      <c r="P351" s="20"/>
      <c r="Q351" s="20"/>
      <c r="R351" s="20"/>
    </row>
    <row r="352" spans="13:18" x14ac:dyDescent="0.25">
      <c r="M352" s="20"/>
      <c r="N352" s="20"/>
      <c r="O352" s="20"/>
      <c r="P352" s="20"/>
      <c r="Q352" s="20"/>
      <c r="R352" s="20"/>
    </row>
    <row r="353" spans="13:18" x14ac:dyDescent="0.25">
      <c r="M353" s="20"/>
      <c r="N353" s="20"/>
      <c r="O353" s="20"/>
      <c r="P353" s="20"/>
      <c r="Q353" s="20"/>
      <c r="R353" s="20"/>
    </row>
    <row r="354" spans="13:18" x14ac:dyDescent="0.25">
      <c r="M354" s="20"/>
      <c r="N354" s="20"/>
      <c r="O354" s="20"/>
      <c r="P354" s="20"/>
      <c r="Q354" s="20"/>
      <c r="R354" s="20"/>
    </row>
    <row r="355" spans="13:18" x14ac:dyDescent="0.25">
      <c r="M355" s="20"/>
      <c r="N355" s="20"/>
      <c r="O355" s="20"/>
      <c r="P355" s="20"/>
      <c r="Q355" s="20"/>
      <c r="R355" s="20"/>
    </row>
    <row r="356" spans="13:18" x14ac:dyDescent="0.25">
      <c r="M356" s="20"/>
      <c r="N356" s="20"/>
      <c r="O356" s="20"/>
      <c r="P356" s="20"/>
      <c r="Q356" s="20"/>
      <c r="R356" s="20"/>
    </row>
    <row r="357" spans="13:18" x14ac:dyDescent="0.25">
      <c r="M357" s="20"/>
      <c r="N357" s="20"/>
      <c r="O357" s="20"/>
      <c r="P357" s="20"/>
      <c r="Q357" s="20"/>
      <c r="R357" s="20"/>
    </row>
    <row r="358" spans="13:18" x14ac:dyDescent="0.25">
      <c r="M358" s="20"/>
      <c r="N358" s="20"/>
      <c r="O358" s="20"/>
      <c r="P358" s="20"/>
      <c r="Q358" s="20"/>
      <c r="R358" s="20"/>
    </row>
    <row r="359" spans="13:18" x14ac:dyDescent="0.25">
      <c r="M359" s="20"/>
      <c r="N359" s="20"/>
      <c r="O359" s="20"/>
      <c r="P359" s="20"/>
      <c r="Q359" s="20"/>
      <c r="R359" s="20"/>
    </row>
    <row r="360" spans="13:18" x14ac:dyDescent="0.25">
      <c r="M360" s="20"/>
      <c r="N360" s="20"/>
      <c r="O360" s="20"/>
      <c r="P360" s="20"/>
      <c r="Q360" s="20"/>
      <c r="R360" s="20"/>
    </row>
    <row r="361" spans="13:18" x14ac:dyDescent="0.25">
      <c r="M361" s="20"/>
      <c r="N361" s="20"/>
      <c r="O361" s="20"/>
      <c r="P361" s="20"/>
      <c r="Q361" s="20"/>
      <c r="R361" s="20"/>
    </row>
    <row r="362" spans="13:18" x14ac:dyDescent="0.25">
      <c r="M362" s="20"/>
      <c r="N362" s="20"/>
      <c r="O362" s="20"/>
      <c r="P362" s="20"/>
      <c r="Q362" s="20"/>
      <c r="R362" s="20"/>
    </row>
    <row r="363" spans="13:18" x14ac:dyDescent="0.25">
      <c r="M363" s="20"/>
      <c r="N363" s="20"/>
      <c r="O363" s="20"/>
      <c r="P363" s="20"/>
      <c r="Q363" s="20"/>
      <c r="R363" s="20"/>
    </row>
    <row r="364" spans="13:18" x14ac:dyDescent="0.25">
      <c r="M364" s="20"/>
      <c r="N364" s="20"/>
      <c r="O364" s="20"/>
      <c r="P364" s="20"/>
      <c r="Q364" s="20"/>
      <c r="R364" s="20"/>
    </row>
    <row r="365" spans="13:18" x14ac:dyDescent="0.25">
      <c r="M365" s="20"/>
      <c r="N365" s="20"/>
      <c r="O365" s="20"/>
      <c r="P365" s="20"/>
      <c r="Q365" s="20"/>
      <c r="R365" s="20"/>
    </row>
    <row r="366" spans="13:18" x14ac:dyDescent="0.25">
      <c r="M366" s="20"/>
      <c r="N366" s="20"/>
      <c r="O366" s="20"/>
      <c r="P366" s="20"/>
      <c r="Q366" s="20"/>
      <c r="R366" s="20"/>
    </row>
    <row r="367" spans="13:18" x14ac:dyDescent="0.25">
      <c r="M367" s="20"/>
      <c r="N367" s="20"/>
      <c r="O367" s="20"/>
      <c r="P367" s="20"/>
      <c r="Q367" s="20"/>
      <c r="R367" s="20"/>
    </row>
    <row r="368" spans="13:18" x14ac:dyDescent="0.25">
      <c r="M368" s="20"/>
      <c r="N368" s="20"/>
      <c r="O368" s="20"/>
      <c r="P368" s="20"/>
      <c r="Q368" s="20"/>
      <c r="R368" s="20"/>
    </row>
    <row r="369" spans="13:18" x14ac:dyDescent="0.25">
      <c r="M369" s="20"/>
      <c r="N369" s="20"/>
      <c r="O369" s="20"/>
      <c r="P369" s="20"/>
      <c r="Q369" s="20"/>
      <c r="R369" s="20"/>
    </row>
    <row r="370" spans="13:18" x14ac:dyDescent="0.25">
      <c r="M370" s="20"/>
      <c r="N370" s="20"/>
      <c r="O370" s="20"/>
      <c r="P370" s="20"/>
      <c r="Q370" s="20"/>
      <c r="R370" s="20"/>
    </row>
    <row r="371" spans="13:18" x14ac:dyDescent="0.25">
      <c r="M371" s="20"/>
      <c r="N371" s="20"/>
      <c r="O371" s="20"/>
      <c r="P371" s="20"/>
      <c r="Q371" s="20"/>
      <c r="R371" s="20"/>
    </row>
    <row r="372" spans="13:18" x14ac:dyDescent="0.25">
      <c r="M372" s="20"/>
      <c r="N372" s="20"/>
      <c r="O372" s="20"/>
      <c r="P372" s="20"/>
      <c r="Q372" s="20"/>
      <c r="R372" s="20"/>
    </row>
    <row r="373" spans="13:18" x14ac:dyDescent="0.25">
      <c r="M373" s="20"/>
      <c r="N373" s="20"/>
      <c r="O373" s="20"/>
      <c r="P373" s="20"/>
      <c r="Q373" s="20"/>
      <c r="R373" s="20"/>
    </row>
    <row r="374" spans="13:18" x14ac:dyDescent="0.25">
      <c r="M374" s="20"/>
      <c r="N374" s="20"/>
      <c r="O374" s="20"/>
      <c r="P374" s="20"/>
      <c r="Q374" s="20"/>
      <c r="R374" s="20"/>
    </row>
    <row r="375" spans="13:18" x14ac:dyDescent="0.25">
      <c r="M375" s="20"/>
      <c r="N375" s="20"/>
      <c r="O375" s="20"/>
      <c r="P375" s="20"/>
      <c r="Q375" s="20"/>
      <c r="R375" s="20"/>
    </row>
    <row r="376" spans="13:18" x14ac:dyDescent="0.25">
      <c r="M376" s="20"/>
      <c r="N376" s="20"/>
      <c r="O376" s="20"/>
      <c r="P376" s="20"/>
      <c r="Q376" s="20"/>
      <c r="R376" s="20"/>
    </row>
    <row r="377" spans="13:18" x14ac:dyDescent="0.25">
      <c r="M377" s="20"/>
      <c r="N377" s="20"/>
      <c r="O377" s="20"/>
      <c r="P377" s="20"/>
      <c r="Q377" s="20"/>
      <c r="R377" s="20"/>
    </row>
    <row r="378" spans="13:18" x14ac:dyDescent="0.25">
      <c r="M378" s="20"/>
      <c r="N378" s="20"/>
      <c r="O378" s="20"/>
      <c r="P378" s="20"/>
      <c r="Q378" s="20"/>
      <c r="R378" s="20"/>
    </row>
    <row r="379" spans="13:18" x14ac:dyDescent="0.25">
      <c r="M379" s="20"/>
      <c r="N379" s="20"/>
      <c r="O379" s="20"/>
      <c r="P379" s="20"/>
      <c r="Q379" s="20"/>
      <c r="R379" s="20"/>
    </row>
    <row r="380" spans="13:18" x14ac:dyDescent="0.25">
      <c r="M380" s="20"/>
      <c r="N380" s="20"/>
      <c r="O380" s="20"/>
      <c r="P380" s="20"/>
      <c r="Q380" s="20"/>
      <c r="R380" s="20"/>
    </row>
    <row r="381" spans="13:18" x14ac:dyDescent="0.25">
      <c r="M381" s="20"/>
      <c r="N381" s="20"/>
      <c r="O381" s="20"/>
      <c r="P381" s="20"/>
      <c r="Q381" s="20"/>
      <c r="R381" s="20"/>
    </row>
    <row r="382" spans="13:18" x14ac:dyDescent="0.25">
      <c r="M382" s="20"/>
      <c r="N382" s="20"/>
      <c r="O382" s="20"/>
      <c r="P382" s="20"/>
      <c r="Q382" s="20"/>
      <c r="R382" s="20"/>
    </row>
    <row r="383" spans="13:18" x14ac:dyDescent="0.25">
      <c r="M383" s="20"/>
      <c r="N383" s="20"/>
      <c r="O383" s="20"/>
      <c r="P383" s="20"/>
      <c r="Q383" s="20"/>
      <c r="R383" s="20"/>
    </row>
    <row r="384" spans="13:18" x14ac:dyDescent="0.25">
      <c r="M384" s="20"/>
      <c r="N384" s="20"/>
      <c r="O384" s="20"/>
      <c r="P384" s="20"/>
      <c r="Q384" s="20"/>
      <c r="R384" s="20"/>
    </row>
    <row r="385" spans="13:18" x14ac:dyDescent="0.25">
      <c r="M385" s="20"/>
      <c r="N385" s="20"/>
      <c r="O385" s="20"/>
      <c r="P385" s="20"/>
      <c r="Q385" s="20"/>
      <c r="R385" s="20"/>
    </row>
    <row r="386" spans="13:18" x14ac:dyDescent="0.25">
      <c r="M386" s="20"/>
      <c r="N386" s="20"/>
      <c r="O386" s="20"/>
      <c r="P386" s="20"/>
      <c r="Q386" s="20"/>
      <c r="R386" s="20"/>
    </row>
    <row r="387" spans="13:18" x14ac:dyDescent="0.25">
      <c r="M387" s="20"/>
      <c r="N387" s="20"/>
      <c r="O387" s="20"/>
      <c r="P387" s="20"/>
      <c r="Q387" s="20"/>
      <c r="R387" s="20"/>
    </row>
    <row r="388" spans="13:18" x14ac:dyDescent="0.25">
      <c r="M388" s="20"/>
      <c r="N388" s="20"/>
      <c r="O388" s="20"/>
      <c r="P388" s="20"/>
      <c r="Q388" s="20"/>
      <c r="R388" s="20"/>
    </row>
    <row r="389" spans="13:18" x14ac:dyDescent="0.25">
      <c r="M389" s="20"/>
      <c r="N389" s="20"/>
      <c r="O389" s="20"/>
      <c r="P389" s="20"/>
      <c r="Q389" s="20"/>
      <c r="R389" s="20"/>
    </row>
    <row r="390" spans="13:18" x14ac:dyDescent="0.25">
      <c r="M390" s="20"/>
      <c r="N390" s="20"/>
      <c r="O390" s="20"/>
      <c r="P390" s="20"/>
      <c r="Q390" s="20"/>
      <c r="R390" s="20"/>
    </row>
    <row r="391" spans="13:18" x14ac:dyDescent="0.25">
      <c r="M391" s="20"/>
      <c r="N391" s="20"/>
      <c r="O391" s="20"/>
      <c r="P391" s="20"/>
      <c r="Q391" s="20"/>
      <c r="R391" s="20"/>
    </row>
    <row r="392" spans="13:18" x14ac:dyDescent="0.25">
      <c r="M392" s="20"/>
      <c r="N392" s="20"/>
      <c r="O392" s="20"/>
      <c r="P392" s="20"/>
      <c r="Q392" s="20"/>
      <c r="R392" s="20"/>
    </row>
    <row r="393" spans="13:18" x14ac:dyDescent="0.25">
      <c r="M393" s="20"/>
      <c r="N393" s="20"/>
      <c r="O393" s="20"/>
      <c r="P393" s="20"/>
      <c r="Q393" s="20"/>
      <c r="R393" s="20"/>
    </row>
    <row r="394" spans="13:18" x14ac:dyDescent="0.25">
      <c r="M394" s="20"/>
      <c r="N394" s="20"/>
      <c r="O394" s="20"/>
      <c r="P394" s="20"/>
      <c r="Q394" s="20"/>
      <c r="R394" s="20"/>
    </row>
    <row r="395" spans="13:18" x14ac:dyDescent="0.25">
      <c r="M395" s="20"/>
      <c r="N395" s="20"/>
      <c r="O395" s="20"/>
      <c r="P395" s="20"/>
      <c r="Q395" s="20"/>
      <c r="R395" s="20"/>
    </row>
    <row r="396" spans="13:18" x14ac:dyDescent="0.25">
      <c r="M396" s="20"/>
      <c r="N396" s="20"/>
      <c r="O396" s="20"/>
      <c r="P396" s="20"/>
      <c r="Q396" s="20"/>
      <c r="R396" s="20"/>
    </row>
    <row r="397" spans="13:18" x14ac:dyDescent="0.25">
      <c r="M397" s="20"/>
      <c r="N397" s="20"/>
      <c r="O397" s="20"/>
      <c r="P397" s="20"/>
      <c r="Q397" s="20"/>
      <c r="R397" s="20"/>
    </row>
    <row r="398" spans="13:18" x14ac:dyDescent="0.25">
      <c r="M398" s="20"/>
      <c r="N398" s="20"/>
      <c r="O398" s="20"/>
      <c r="P398" s="20"/>
      <c r="Q398" s="20"/>
      <c r="R398" s="20"/>
    </row>
    <row r="399" spans="13:18" x14ac:dyDescent="0.25">
      <c r="M399" s="20"/>
      <c r="N399" s="20"/>
      <c r="O399" s="20"/>
      <c r="P399" s="20"/>
      <c r="Q399" s="20"/>
      <c r="R399" s="20"/>
    </row>
    <row r="400" spans="13:18" x14ac:dyDescent="0.25">
      <c r="M400" s="20"/>
      <c r="N400" s="20"/>
      <c r="O400" s="20"/>
      <c r="P400" s="20"/>
      <c r="Q400" s="20"/>
      <c r="R400" s="20"/>
    </row>
    <row r="401" spans="13:18" x14ac:dyDescent="0.25">
      <c r="M401" s="20"/>
      <c r="N401" s="20"/>
      <c r="O401" s="20"/>
      <c r="P401" s="20"/>
      <c r="Q401" s="20"/>
      <c r="R401" s="20"/>
    </row>
    <row r="402" spans="13:18" x14ac:dyDescent="0.25">
      <c r="M402" s="20"/>
      <c r="N402" s="20"/>
      <c r="O402" s="20"/>
      <c r="P402" s="20"/>
      <c r="Q402" s="20"/>
      <c r="R402" s="20"/>
    </row>
    <row r="403" spans="13:18" x14ac:dyDescent="0.25">
      <c r="M403" s="20"/>
      <c r="N403" s="20"/>
      <c r="O403" s="20"/>
      <c r="P403" s="20"/>
      <c r="Q403" s="20"/>
      <c r="R403" s="20"/>
    </row>
    <row r="404" spans="13:18" x14ac:dyDescent="0.25">
      <c r="M404" s="20"/>
      <c r="N404" s="20"/>
      <c r="O404" s="20"/>
      <c r="P404" s="20"/>
      <c r="Q404" s="20"/>
      <c r="R404" s="20"/>
    </row>
    <row r="405" spans="13:18" x14ac:dyDescent="0.25">
      <c r="M405" s="20"/>
      <c r="N405" s="20"/>
      <c r="O405" s="20"/>
      <c r="P405" s="20"/>
      <c r="Q405" s="20"/>
      <c r="R405" s="20"/>
    </row>
    <row r="406" spans="13:18" x14ac:dyDescent="0.25">
      <c r="M406" s="20"/>
      <c r="N406" s="20"/>
      <c r="O406" s="20"/>
      <c r="P406" s="20"/>
      <c r="Q406" s="20"/>
      <c r="R406" s="20"/>
    </row>
    <row r="407" spans="13:18" x14ac:dyDescent="0.25">
      <c r="M407" s="20"/>
      <c r="N407" s="20"/>
      <c r="O407" s="20"/>
      <c r="P407" s="20"/>
      <c r="Q407" s="20"/>
      <c r="R407" s="20"/>
    </row>
    <row r="408" spans="13:18" x14ac:dyDescent="0.25">
      <c r="M408" s="20"/>
      <c r="N408" s="20"/>
      <c r="O408" s="20"/>
      <c r="P408" s="20"/>
      <c r="Q408" s="20"/>
      <c r="R408" s="20"/>
    </row>
    <row r="409" spans="13:18" x14ac:dyDescent="0.25">
      <c r="M409" s="20"/>
      <c r="N409" s="20"/>
      <c r="O409" s="20"/>
      <c r="P409" s="20"/>
      <c r="Q409" s="20"/>
      <c r="R409" s="20"/>
    </row>
    <row r="410" spans="13:18" x14ac:dyDescent="0.25">
      <c r="M410" s="20"/>
      <c r="N410" s="20"/>
      <c r="O410" s="20"/>
      <c r="P410" s="20"/>
      <c r="Q410" s="20"/>
      <c r="R410" s="20"/>
    </row>
    <row r="411" spans="13:18" x14ac:dyDescent="0.25">
      <c r="M411" s="20"/>
      <c r="N411" s="20"/>
      <c r="O411" s="20"/>
      <c r="P411" s="20"/>
      <c r="Q411" s="20"/>
      <c r="R411" s="20"/>
    </row>
    <row r="412" spans="13:18" x14ac:dyDescent="0.25">
      <c r="M412" s="20"/>
      <c r="N412" s="20"/>
      <c r="O412" s="20"/>
      <c r="P412" s="20"/>
      <c r="Q412" s="20"/>
      <c r="R412" s="20"/>
    </row>
    <row r="413" spans="13:18" x14ac:dyDescent="0.25">
      <c r="M413" s="20"/>
      <c r="N413" s="20"/>
      <c r="O413" s="20"/>
      <c r="P413" s="20"/>
      <c r="Q413" s="20"/>
      <c r="R413" s="20"/>
    </row>
    <row r="414" spans="13:18" x14ac:dyDescent="0.25">
      <c r="M414" s="20"/>
      <c r="N414" s="20"/>
      <c r="O414" s="20"/>
      <c r="P414" s="20"/>
      <c r="Q414" s="20"/>
      <c r="R414" s="20"/>
    </row>
    <row r="415" spans="13:18" x14ac:dyDescent="0.25">
      <c r="M415" s="20"/>
      <c r="N415" s="20"/>
      <c r="O415" s="20"/>
      <c r="P415" s="20"/>
      <c r="Q415" s="20"/>
      <c r="R415" s="20"/>
    </row>
    <row r="416" spans="13:18" x14ac:dyDescent="0.25">
      <c r="M416" s="20"/>
      <c r="N416" s="20"/>
      <c r="O416" s="20"/>
      <c r="P416" s="20"/>
      <c r="Q416" s="20"/>
      <c r="R416" s="20"/>
    </row>
    <row r="417" spans="13:18" x14ac:dyDescent="0.25">
      <c r="M417" s="20"/>
      <c r="N417" s="20"/>
      <c r="O417" s="20"/>
      <c r="P417" s="20"/>
      <c r="Q417" s="20"/>
      <c r="R417" s="20"/>
    </row>
    <row r="418" spans="13:18" x14ac:dyDescent="0.25">
      <c r="M418" s="20"/>
      <c r="N418" s="20"/>
      <c r="O418" s="20"/>
      <c r="P418" s="20"/>
      <c r="Q418" s="20"/>
      <c r="R418" s="20"/>
    </row>
    <row r="419" spans="13:18" x14ac:dyDescent="0.25">
      <c r="M419" s="20"/>
      <c r="N419" s="20"/>
      <c r="O419" s="20"/>
      <c r="P419" s="20"/>
      <c r="Q419" s="20"/>
      <c r="R419" s="20"/>
    </row>
    <row r="420" spans="13:18" x14ac:dyDescent="0.25">
      <c r="M420" s="20"/>
      <c r="N420" s="20"/>
      <c r="O420" s="20"/>
      <c r="P420" s="20"/>
      <c r="Q420" s="20"/>
      <c r="R420" s="20"/>
    </row>
    <row r="421" spans="13:18" x14ac:dyDescent="0.25">
      <c r="M421" s="20"/>
      <c r="N421" s="20"/>
      <c r="O421" s="20"/>
      <c r="P421" s="20"/>
      <c r="Q421" s="20"/>
      <c r="R421" s="20"/>
    </row>
    <row r="422" spans="13:18" x14ac:dyDescent="0.25">
      <c r="M422" s="20"/>
      <c r="N422" s="20"/>
      <c r="O422" s="20"/>
      <c r="P422" s="20"/>
      <c r="Q422" s="20"/>
      <c r="R422" s="20"/>
    </row>
    <row r="423" spans="13:18" x14ac:dyDescent="0.25">
      <c r="M423" s="20"/>
      <c r="N423" s="20"/>
      <c r="O423" s="20"/>
      <c r="P423" s="20"/>
      <c r="Q423" s="20"/>
      <c r="R423" s="20"/>
    </row>
    <row r="424" spans="13:18" x14ac:dyDescent="0.25">
      <c r="M424" s="20"/>
      <c r="N424" s="20"/>
      <c r="O424" s="20"/>
      <c r="P424" s="20"/>
      <c r="Q424" s="20"/>
      <c r="R424" s="20"/>
    </row>
    <row r="425" spans="13:18" x14ac:dyDescent="0.25">
      <c r="M425" s="20"/>
      <c r="N425" s="20"/>
      <c r="O425" s="20"/>
      <c r="P425" s="20"/>
      <c r="Q425" s="20"/>
      <c r="R425" s="20"/>
    </row>
    <row r="426" spans="13:18" x14ac:dyDescent="0.25">
      <c r="M426" s="20"/>
      <c r="N426" s="20"/>
      <c r="O426" s="20"/>
      <c r="P426" s="20"/>
      <c r="Q426" s="20"/>
      <c r="R426" s="20"/>
    </row>
    <row r="427" spans="13:18" x14ac:dyDescent="0.25">
      <c r="M427" s="20"/>
      <c r="N427" s="20"/>
      <c r="O427" s="20"/>
      <c r="P427" s="20"/>
      <c r="Q427" s="20"/>
      <c r="R427" s="20"/>
    </row>
    <row r="428" spans="13:18" x14ac:dyDescent="0.25">
      <c r="M428" s="20"/>
      <c r="N428" s="20"/>
      <c r="O428" s="20"/>
      <c r="P428" s="20"/>
      <c r="Q428" s="20"/>
      <c r="R428" s="20"/>
    </row>
    <row r="429" spans="13:18" x14ac:dyDescent="0.25">
      <c r="M429" s="20"/>
      <c r="N429" s="20"/>
      <c r="O429" s="20"/>
      <c r="P429" s="20"/>
      <c r="Q429" s="20"/>
      <c r="R429" s="20"/>
    </row>
    <row r="430" spans="13:18" x14ac:dyDescent="0.25">
      <c r="M430" s="20"/>
      <c r="N430" s="20"/>
      <c r="O430" s="20"/>
      <c r="P430" s="20"/>
      <c r="Q430" s="20"/>
      <c r="R430" s="20"/>
    </row>
    <row r="431" spans="13:18" x14ac:dyDescent="0.25">
      <c r="M431" s="20"/>
      <c r="N431" s="20"/>
      <c r="O431" s="20"/>
      <c r="P431" s="20"/>
      <c r="Q431" s="20"/>
      <c r="R431" s="20"/>
    </row>
    <row r="432" spans="13:18" x14ac:dyDescent="0.25">
      <c r="M432" s="20"/>
      <c r="N432" s="20"/>
      <c r="O432" s="20"/>
      <c r="P432" s="20"/>
      <c r="Q432" s="20"/>
      <c r="R432" s="20"/>
    </row>
    <row r="433" spans="13:18" x14ac:dyDescent="0.25">
      <c r="M433" s="20"/>
      <c r="N433" s="20"/>
      <c r="O433" s="20"/>
      <c r="P433" s="20"/>
      <c r="Q433" s="20"/>
      <c r="R433" s="20"/>
    </row>
    <row r="434" spans="13:18" x14ac:dyDescent="0.25">
      <c r="M434" s="20"/>
      <c r="N434" s="20"/>
      <c r="O434" s="20"/>
      <c r="P434" s="20"/>
      <c r="Q434" s="20"/>
      <c r="R434" s="20"/>
    </row>
    <row r="435" spans="13:18" x14ac:dyDescent="0.25">
      <c r="M435" s="20"/>
      <c r="N435" s="20"/>
      <c r="O435" s="20"/>
      <c r="P435" s="20"/>
      <c r="Q435" s="20"/>
      <c r="R435" s="20"/>
    </row>
    <row r="436" spans="13:18" x14ac:dyDescent="0.25">
      <c r="M436" s="20"/>
      <c r="N436" s="20"/>
      <c r="O436" s="20"/>
      <c r="P436" s="20"/>
      <c r="Q436" s="20"/>
      <c r="R436" s="20"/>
    </row>
    <row r="437" spans="13:18" x14ac:dyDescent="0.25">
      <c r="M437" s="20"/>
      <c r="N437" s="20"/>
      <c r="O437" s="20"/>
      <c r="P437" s="20"/>
      <c r="Q437" s="20"/>
      <c r="R437" s="20"/>
    </row>
    <row r="438" spans="13:18" x14ac:dyDescent="0.25">
      <c r="M438" s="20"/>
      <c r="N438" s="20"/>
      <c r="O438" s="20"/>
      <c r="P438" s="20"/>
      <c r="Q438" s="20"/>
      <c r="R438" s="20"/>
    </row>
    <row r="439" spans="13:18" x14ac:dyDescent="0.25">
      <c r="M439" s="20"/>
      <c r="N439" s="20"/>
      <c r="O439" s="20"/>
      <c r="P439" s="20"/>
      <c r="Q439" s="20"/>
      <c r="R439" s="20"/>
    </row>
    <row r="440" spans="13:18" x14ac:dyDescent="0.25">
      <c r="M440" s="20"/>
      <c r="N440" s="20"/>
      <c r="O440" s="20"/>
      <c r="P440" s="20"/>
      <c r="Q440" s="20"/>
      <c r="R440" s="20"/>
    </row>
    <row r="441" spans="13:18" x14ac:dyDescent="0.25">
      <c r="M441" s="20"/>
      <c r="N441" s="20"/>
      <c r="O441" s="20"/>
      <c r="P441" s="20"/>
      <c r="Q441" s="20"/>
      <c r="R441" s="20"/>
    </row>
    <row r="442" spans="13:18" x14ac:dyDescent="0.25">
      <c r="M442" s="20"/>
      <c r="N442" s="20"/>
      <c r="O442" s="20"/>
      <c r="P442" s="20"/>
      <c r="Q442" s="20"/>
      <c r="R442" s="20"/>
    </row>
    <row r="443" spans="13:18" x14ac:dyDescent="0.25">
      <c r="M443" s="20"/>
      <c r="N443" s="20"/>
      <c r="O443" s="20"/>
      <c r="P443" s="20"/>
      <c r="Q443" s="20"/>
      <c r="R443" s="20"/>
    </row>
    <row r="444" spans="13:18" x14ac:dyDescent="0.25">
      <c r="M444" s="20"/>
      <c r="N444" s="20"/>
      <c r="O444" s="20"/>
      <c r="P444" s="20"/>
      <c r="Q444" s="20"/>
      <c r="R444" s="20"/>
    </row>
    <row r="445" spans="13:18" x14ac:dyDescent="0.25">
      <c r="M445" s="20"/>
      <c r="N445" s="20"/>
      <c r="O445" s="20"/>
      <c r="P445" s="20"/>
      <c r="Q445" s="20"/>
      <c r="R445" s="20"/>
    </row>
    <row r="446" spans="13:18" x14ac:dyDescent="0.25">
      <c r="M446" s="20"/>
      <c r="N446" s="20"/>
      <c r="O446" s="20"/>
      <c r="P446" s="20"/>
      <c r="Q446" s="20"/>
      <c r="R446" s="20"/>
    </row>
    <row r="447" spans="13:18" x14ac:dyDescent="0.25">
      <c r="M447" s="20"/>
      <c r="N447" s="20"/>
      <c r="O447" s="20"/>
      <c r="P447" s="20"/>
      <c r="Q447" s="20"/>
      <c r="R447" s="20"/>
    </row>
    <row r="448" spans="13:18" x14ac:dyDescent="0.25">
      <c r="M448" s="20"/>
      <c r="N448" s="20"/>
      <c r="O448" s="20"/>
      <c r="P448" s="20"/>
      <c r="Q448" s="20"/>
      <c r="R448" s="20"/>
    </row>
    <row r="449" spans="13:18" x14ac:dyDescent="0.25">
      <c r="M449" s="20"/>
      <c r="N449" s="20"/>
      <c r="O449" s="20"/>
      <c r="P449" s="20"/>
      <c r="Q449" s="20"/>
      <c r="R449" s="20"/>
    </row>
    <row r="450" spans="13:18" x14ac:dyDescent="0.25">
      <c r="M450" s="20"/>
      <c r="N450" s="20"/>
      <c r="O450" s="20"/>
      <c r="P450" s="20"/>
      <c r="Q450" s="20"/>
      <c r="R450" s="20"/>
    </row>
    <row r="451" spans="13:18" x14ac:dyDescent="0.25">
      <c r="M451" s="20"/>
      <c r="N451" s="20"/>
      <c r="O451" s="20"/>
      <c r="P451" s="20"/>
      <c r="Q451" s="20"/>
      <c r="R451" s="20"/>
    </row>
    <row r="452" spans="13:18" x14ac:dyDescent="0.25">
      <c r="M452" s="20"/>
      <c r="N452" s="20"/>
      <c r="O452" s="20"/>
      <c r="P452" s="20"/>
      <c r="Q452" s="20"/>
      <c r="R452" s="20"/>
    </row>
    <row r="453" spans="13:18" x14ac:dyDescent="0.25">
      <c r="M453" s="20"/>
      <c r="N453" s="20"/>
      <c r="O453" s="20"/>
      <c r="P453" s="20"/>
      <c r="Q453" s="20"/>
      <c r="R453" s="20"/>
    </row>
    <row r="454" spans="13:18" x14ac:dyDescent="0.25">
      <c r="M454" s="20"/>
      <c r="N454" s="20"/>
      <c r="O454" s="20"/>
      <c r="P454" s="20"/>
      <c r="Q454" s="20"/>
      <c r="R454" s="20"/>
    </row>
    <row r="455" spans="13:18" x14ac:dyDescent="0.25">
      <c r="M455" s="20"/>
      <c r="N455" s="20"/>
      <c r="O455" s="20"/>
      <c r="P455" s="20"/>
      <c r="Q455" s="20"/>
      <c r="R455" s="20"/>
    </row>
    <row r="456" spans="13:18" x14ac:dyDescent="0.25">
      <c r="M456" s="20"/>
      <c r="N456" s="20"/>
      <c r="O456" s="20"/>
      <c r="P456" s="20"/>
      <c r="Q456" s="20"/>
      <c r="R456" s="20"/>
    </row>
    <row r="457" spans="13:18" x14ac:dyDescent="0.25">
      <c r="M457" s="20"/>
      <c r="N457" s="20"/>
      <c r="O457" s="20"/>
      <c r="P457" s="20"/>
      <c r="Q457" s="20"/>
      <c r="R457" s="20"/>
    </row>
    <row r="458" spans="13:18" x14ac:dyDescent="0.25">
      <c r="M458" s="20"/>
      <c r="N458" s="20"/>
      <c r="O458" s="20"/>
      <c r="P458" s="20"/>
      <c r="Q458" s="20"/>
      <c r="R458" s="20"/>
    </row>
    <row r="459" spans="13:18" x14ac:dyDescent="0.25">
      <c r="M459" s="20"/>
      <c r="N459" s="20"/>
      <c r="O459" s="20"/>
      <c r="P459" s="20"/>
      <c r="Q459" s="20"/>
      <c r="R459" s="20"/>
    </row>
    <row r="460" spans="13:18" x14ac:dyDescent="0.25">
      <c r="M460" s="20"/>
      <c r="N460" s="20"/>
      <c r="O460" s="20"/>
      <c r="P460" s="20"/>
      <c r="Q460" s="20"/>
      <c r="R460" s="20"/>
    </row>
    <row r="461" spans="13:18" x14ac:dyDescent="0.25">
      <c r="M461" s="20"/>
      <c r="N461" s="20"/>
      <c r="O461" s="20"/>
      <c r="P461" s="20"/>
      <c r="Q461" s="20"/>
      <c r="R461" s="20"/>
    </row>
    <row r="462" spans="13:18" x14ac:dyDescent="0.25">
      <c r="M462" s="20"/>
      <c r="N462" s="20"/>
      <c r="O462" s="20"/>
      <c r="P462" s="20"/>
      <c r="Q462" s="20"/>
      <c r="R462" s="20"/>
    </row>
    <row r="463" spans="13:18" x14ac:dyDescent="0.25">
      <c r="M463" s="20"/>
      <c r="N463" s="20"/>
      <c r="O463" s="20"/>
      <c r="P463" s="20"/>
      <c r="Q463" s="20"/>
      <c r="R463" s="20"/>
    </row>
    <row r="464" spans="13:18" x14ac:dyDescent="0.25">
      <c r="M464" s="20"/>
      <c r="N464" s="20"/>
      <c r="O464" s="20"/>
      <c r="P464" s="20"/>
      <c r="Q464" s="20"/>
      <c r="R464" s="20"/>
    </row>
    <row r="465" spans="13:18" x14ac:dyDescent="0.25">
      <c r="M465" s="20"/>
      <c r="N465" s="20"/>
      <c r="O465" s="20"/>
      <c r="P465" s="20"/>
      <c r="Q465" s="20"/>
      <c r="R465" s="20"/>
    </row>
    <row r="466" spans="13:18" x14ac:dyDescent="0.25">
      <c r="M466" s="20"/>
      <c r="N466" s="20"/>
      <c r="O466" s="20"/>
      <c r="P466" s="20"/>
      <c r="Q466" s="20"/>
      <c r="R466" s="20"/>
    </row>
    <row r="467" spans="13:18" x14ac:dyDescent="0.25">
      <c r="M467" s="20"/>
      <c r="N467" s="20"/>
      <c r="O467" s="20"/>
      <c r="P467" s="20"/>
      <c r="Q467" s="20"/>
      <c r="R467" s="20"/>
    </row>
    <row r="468" spans="13:18" x14ac:dyDescent="0.25">
      <c r="M468" s="20"/>
      <c r="N468" s="20"/>
      <c r="O468" s="20"/>
      <c r="P468" s="20"/>
      <c r="Q468" s="20"/>
      <c r="R468" s="20"/>
    </row>
    <row r="469" spans="13:18" x14ac:dyDescent="0.25">
      <c r="M469" s="20"/>
      <c r="N469" s="20"/>
      <c r="O469" s="20"/>
      <c r="P469" s="20"/>
      <c r="Q469" s="20"/>
      <c r="R469" s="20"/>
    </row>
    <row r="470" spans="13:18" x14ac:dyDescent="0.25">
      <c r="M470" s="20"/>
      <c r="N470" s="20"/>
      <c r="O470" s="20"/>
      <c r="P470" s="20"/>
      <c r="Q470" s="20"/>
      <c r="R470" s="20"/>
    </row>
    <row r="471" spans="13:18" x14ac:dyDescent="0.25">
      <c r="M471" s="20"/>
      <c r="N471" s="20"/>
      <c r="O471" s="20"/>
      <c r="P471" s="20"/>
      <c r="Q471" s="20"/>
      <c r="R471" s="20"/>
    </row>
    <row r="472" spans="13:18" x14ac:dyDescent="0.25">
      <c r="M472" s="20"/>
      <c r="N472" s="20"/>
      <c r="O472" s="20"/>
      <c r="P472" s="20"/>
      <c r="Q472" s="20"/>
      <c r="R472" s="20"/>
    </row>
    <row r="473" spans="13:18" x14ac:dyDescent="0.25">
      <c r="M473" s="20"/>
      <c r="N473" s="20"/>
      <c r="O473" s="20"/>
      <c r="P473" s="20"/>
      <c r="Q473" s="20"/>
      <c r="R473" s="20"/>
    </row>
    <row r="474" spans="13:18" x14ac:dyDescent="0.25">
      <c r="M474" s="20"/>
      <c r="N474" s="20"/>
      <c r="O474" s="20"/>
      <c r="P474" s="20"/>
      <c r="Q474" s="20"/>
      <c r="R474" s="20"/>
    </row>
    <row r="475" spans="13:18" x14ac:dyDescent="0.25">
      <c r="M475" s="20"/>
      <c r="N475" s="20"/>
      <c r="O475" s="20"/>
      <c r="P475" s="20"/>
      <c r="Q475" s="20"/>
      <c r="R475" s="20"/>
    </row>
    <row r="476" spans="13:18" x14ac:dyDescent="0.25">
      <c r="M476" s="20"/>
      <c r="N476" s="20"/>
      <c r="O476" s="20"/>
      <c r="P476" s="20"/>
      <c r="Q476" s="20"/>
      <c r="R476" s="20"/>
    </row>
    <row r="477" spans="13:18" x14ac:dyDescent="0.25">
      <c r="M477" s="20"/>
      <c r="N477" s="20"/>
      <c r="O477" s="20"/>
      <c r="P477" s="20"/>
      <c r="Q477" s="20"/>
      <c r="R477" s="20"/>
    </row>
    <row r="478" spans="13:18" x14ac:dyDescent="0.25">
      <c r="M478" s="20"/>
      <c r="N478" s="20"/>
      <c r="O478" s="20"/>
      <c r="P478" s="20"/>
      <c r="Q478" s="20"/>
      <c r="R478" s="20"/>
    </row>
    <row r="479" spans="13:18" x14ac:dyDescent="0.25">
      <c r="M479" s="20"/>
      <c r="N479" s="20"/>
      <c r="O479" s="20"/>
      <c r="P479" s="20"/>
      <c r="Q479" s="20"/>
      <c r="R479" s="20"/>
    </row>
    <row r="480" spans="13:18" x14ac:dyDescent="0.25">
      <c r="M480" s="20"/>
      <c r="N480" s="20"/>
      <c r="O480" s="20"/>
      <c r="P480" s="20"/>
      <c r="Q480" s="20"/>
      <c r="R480" s="20"/>
    </row>
    <row r="481" spans="13:18" x14ac:dyDescent="0.25">
      <c r="M481" s="20"/>
      <c r="N481" s="20"/>
      <c r="O481" s="20"/>
      <c r="P481" s="20"/>
      <c r="Q481" s="20"/>
      <c r="R481" s="20"/>
    </row>
    <row r="482" spans="13:18" x14ac:dyDescent="0.25">
      <c r="M482" s="20"/>
      <c r="N482" s="20"/>
      <c r="O482" s="20"/>
      <c r="P482" s="20"/>
      <c r="Q482" s="20"/>
      <c r="R482" s="20"/>
    </row>
    <row r="483" spans="13:18" x14ac:dyDescent="0.25">
      <c r="M483" s="20"/>
      <c r="N483" s="20"/>
      <c r="O483" s="20"/>
      <c r="P483" s="20"/>
      <c r="Q483" s="20"/>
      <c r="R483" s="20"/>
    </row>
    <row r="484" spans="13:18" x14ac:dyDescent="0.25">
      <c r="M484" s="20"/>
      <c r="N484" s="20"/>
      <c r="O484" s="20"/>
      <c r="P484" s="20"/>
      <c r="Q484" s="20"/>
      <c r="R484" s="20"/>
    </row>
    <row r="485" spans="13:18" x14ac:dyDescent="0.25">
      <c r="M485" s="20"/>
      <c r="N485" s="20"/>
      <c r="O485" s="20"/>
      <c r="P485" s="20"/>
      <c r="Q485" s="20"/>
      <c r="R485" s="20"/>
    </row>
    <row r="486" spans="13:18" x14ac:dyDescent="0.25">
      <c r="M486" s="20"/>
      <c r="N486" s="20"/>
      <c r="O486" s="20"/>
      <c r="P486" s="20"/>
      <c r="Q486" s="20"/>
      <c r="R486" s="20"/>
    </row>
    <row r="487" spans="13:18" x14ac:dyDescent="0.25">
      <c r="M487" s="20"/>
      <c r="N487" s="20"/>
      <c r="O487" s="20"/>
      <c r="P487" s="20"/>
      <c r="Q487" s="20"/>
      <c r="R487" s="20"/>
    </row>
    <row r="488" spans="13:18" x14ac:dyDescent="0.25">
      <c r="M488" s="20"/>
      <c r="N488" s="20"/>
      <c r="O488" s="20"/>
      <c r="P488" s="20"/>
      <c r="Q488" s="20"/>
      <c r="R488" s="20"/>
    </row>
    <row r="489" spans="13:18" x14ac:dyDescent="0.25">
      <c r="M489" s="20"/>
      <c r="N489" s="20"/>
      <c r="O489" s="20"/>
      <c r="P489" s="20"/>
      <c r="Q489" s="20"/>
      <c r="R489" s="20"/>
    </row>
    <row r="490" spans="13:18" x14ac:dyDescent="0.25">
      <c r="M490" s="20"/>
      <c r="N490" s="20"/>
      <c r="O490" s="20"/>
      <c r="P490" s="20"/>
      <c r="Q490" s="20"/>
      <c r="R490" s="20"/>
    </row>
    <row r="491" spans="13:18" x14ac:dyDescent="0.25">
      <c r="M491" s="20"/>
      <c r="N491" s="20"/>
      <c r="O491" s="20"/>
      <c r="P491" s="20"/>
      <c r="Q491" s="20"/>
      <c r="R491" s="20"/>
    </row>
    <row r="492" spans="13:18" x14ac:dyDescent="0.25">
      <c r="M492" s="20"/>
      <c r="N492" s="20"/>
      <c r="O492" s="20"/>
      <c r="P492" s="20"/>
      <c r="Q492" s="20"/>
      <c r="R492" s="20"/>
    </row>
    <row r="493" spans="13:18" x14ac:dyDescent="0.25">
      <c r="M493" s="20"/>
      <c r="N493" s="20"/>
      <c r="O493" s="20"/>
      <c r="P493" s="20"/>
      <c r="Q493" s="20"/>
      <c r="R493" s="20"/>
    </row>
    <row r="494" spans="13:18" x14ac:dyDescent="0.25">
      <c r="M494" s="20"/>
      <c r="N494" s="20"/>
      <c r="O494" s="20"/>
      <c r="P494" s="20"/>
      <c r="Q494" s="20"/>
      <c r="R494" s="20"/>
    </row>
    <row r="495" spans="13:18" x14ac:dyDescent="0.25">
      <c r="M495" s="20"/>
      <c r="N495" s="20"/>
      <c r="O495" s="20"/>
      <c r="P495" s="20"/>
      <c r="Q495" s="20"/>
      <c r="R495" s="20"/>
    </row>
    <row r="496" spans="13:18" x14ac:dyDescent="0.25">
      <c r="M496" s="20"/>
      <c r="N496" s="20"/>
      <c r="O496" s="20"/>
      <c r="P496" s="20"/>
      <c r="Q496" s="20"/>
      <c r="R496" s="20"/>
    </row>
    <row r="497" spans="13:18" x14ac:dyDescent="0.25">
      <c r="M497" s="20"/>
      <c r="N497" s="20"/>
      <c r="O497" s="20"/>
      <c r="P497" s="20"/>
      <c r="Q497" s="20"/>
      <c r="R497" s="20"/>
    </row>
    <row r="498" spans="13:18" x14ac:dyDescent="0.25">
      <c r="M498" s="20"/>
      <c r="N498" s="20"/>
      <c r="O498" s="20"/>
      <c r="P498" s="20"/>
      <c r="Q498" s="20"/>
      <c r="R498" s="20"/>
    </row>
    <row r="499" spans="13:18" x14ac:dyDescent="0.25">
      <c r="M499" s="20"/>
      <c r="N499" s="20"/>
      <c r="O499" s="20"/>
      <c r="P499" s="20"/>
      <c r="Q499" s="20"/>
      <c r="R499" s="20"/>
    </row>
    <row r="500" spans="13:18" x14ac:dyDescent="0.25">
      <c r="M500" s="20"/>
      <c r="N500" s="20"/>
      <c r="O500" s="20"/>
      <c r="P500" s="20"/>
      <c r="Q500" s="20"/>
      <c r="R500" s="20"/>
    </row>
    <row r="501" spans="13:18" x14ac:dyDescent="0.25">
      <c r="M501" s="20"/>
      <c r="N501" s="20"/>
      <c r="O501" s="20"/>
      <c r="P501" s="20"/>
      <c r="Q501" s="20"/>
      <c r="R501" s="20"/>
    </row>
    <row r="502" spans="13:18" x14ac:dyDescent="0.25">
      <c r="M502" s="20"/>
      <c r="N502" s="20"/>
      <c r="O502" s="20"/>
      <c r="P502" s="20"/>
      <c r="Q502" s="20"/>
      <c r="R502" s="20"/>
    </row>
    <row r="503" spans="13:18" x14ac:dyDescent="0.25">
      <c r="M503" s="20"/>
      <c r="N503" s="20"/>
      <c r="O503" s="20"/>
      <c r="P503" s="20"/>
      <c r="Q503" s="20"/>
      <c r="R503" s="20"/>
    </row>
    <row r="504" spans="13:18" x14ac:dyDescent="0.25">
      <c r="M504" s="20"/>
      <c r="N504" s="20"/>
      <c r="O504" s="20"/>
      <c r="P504" s="20"/>
      <c r="Q504" s="20"/>
      <c r="R504" s="20"/>
    </row>
    <row r="505" spans="13:18" x14ac:dyDescent="0.25">
      <c r="M505" s="20"/>
      <c r="N505" s="20"/>
      <c r="O505" s="20"/>
      <c r="P505" s="20"/>
      <c r="Q505" s="20"/>
      <c r="R505" s="20"/>
    </row>
    <row r="506" spans="13:18" x14ac:dyDescent="0.25">
      <c r="M506" s="20"/>
      <c r="N506" s="20"/>
      <c r="O506" s="20"/>
      <c r="P506" s="20"/>
      <c r="Q506" s="20"/>
      <c r="R506" s="20"/>
    </row>
    <row r="507" spans="13:18" x14ac:dyDescent="0.25">
      <c r="M507" s="20"/>
      <c r="N507" s="20"/>
      <c r="O507" s="20"/>
      <c r="P507" s="20"/>
      <c r="Q507" s="20"/>
      <c r="R507" s="20"/>
    </row>
    <row r="508" spans="13:18" x14ac:dyDescent="0.25">
      <c r="M508" s="20"/>
      <c r="N508" s="20"/>
      <c r="O508" s="20"/>
      <c r="P508" s="20"/>
      <c r="Q508" s="20"/>
      <c r="R508" s="20"/>
    </row>
    <row r="509" spans="13:18" x14ac:dyDescent="0.25">
      <c r="M509" s="20"/>
      <c r="N509" s="20"/>
      <c r="O509" s="20"/>
      <c r="P509" s="20"/>
      <c r="Q509" s="20"/>
      <c r="R509" s="20"/>
    </row>
    <row r="510" spans="13:18" x14ac:dyDescent="0.25">
      <c r="M510" s="20"/>
      <c r="N510" s="20"/>
      <c r="O510" s="20"/>
      <c r="P510" s="20"/>
      <c r="Q510" s="20"/>
      <c r="R510" s="20"/>
    </row>
    <row r="511" spans="13:18" x14ac:dyDescent="0.25">
      <c r="M511" s="20"/>
      <c r="N511" s="20"/>
      <c r="O511" s="20"/>
      <c r="P511" s="20"/>
      <c r="Q511" s="20"/>
      <c r="R511" s="20"/>
    </row>
    <row r="512" spans="13:18" x14ac:dyDescent="0.25">
      <c r="M512" s="20"/>
      <c r="N512" s="20"/>
      <c r="O512" s="20"/>
      <c r="P512" s="20"/>
      <c r="Q512" s="20"/>
      <c r="R512" s="20"/>
    </row>
    <row r="513" spans="13:18" x14ac:dyDescent="0.25">
      <c r="M513" s="20"/>
      <c r="N513" s="20"/>
      <c r="O513" s="20"/>
      <c r="P513" s="20"/>
      <c r="Q513" s="20"/>
      <c r="R513" s="20"/>
    </row>
    <row r="514" spans="13:18" x14ac:dyDescent="0.25">
      <c r="M514" s="20"/>
      <c r="N514" s="20"/>
      <c r="O514" s="20"/>
      <c r="P514" s="20"/>
      <c r="Q514" s="20"/>
      <c r="R514" s="20"/>
    </row>
    <row r="515" spans="13:18" x14ac:dyDescent="0.25">
      <c r="M515" s="20"/>
      <c r="N515" s="20"/>
      <c r="O515" s="20"/>
      <c r="P515" s="20"/>
      <c r="Q515" s="20"/>
      <c r="R515" s="20"/>
    </row>
    <row r="516" spans="13:18" x14ac:dyDescent="0.25">
      <c r="M516" s="20"/>
      <c r="N516" s="20"/>
      <c r="O516" s="20"/>
      <c r="P516" s="20"/>
      <c r="Q516" s="20"/>
      <c r="R516" s="20"/>
    </row>
    <row r="517" spans="13:18" x14ac:dyDescent="0.25">
      <c r="M517" s="20"/>
      <c r="N517" s="20"/>
      <c r="O517" s="20"/>
      <c r="P517" s="20"/>
      <c r="Q517" s="20"/>
      <c r="R517" s="20"/>
    </row>
    <row r="518" spans="13:18" x14ac:dyDescent="0.25">
      <c r="M518" s="20"/>
      <c r="N518" s="20"/>
      <c r="O518" s="20"/>
      <c r="P518" s="20"/>
      <c r="Q518" s="20"/>
      <c r="R518" s="20"/>
    </row>
    <row r="519" spans="13:18" x14ac:dyDescent="0.25">
      <c r="M519" s="20"/>
      <c r="N519" s="20"/>
      <c r="O519" s="20"/>
      <c r="P519" s="20"/>
      <c r="Q519" s="20"/>
      <c r="R519" s="20"/>
    </row>
    <row r="520" spans="13:18" x14ac:dyDescent="0.25">
      <c r="M520" s="20"/>
      <c r="N520" s="20"/>
      <c r="O520" s="20"/>
      <c r="P520" s="20"/>
      <c r="Q520" s="20"/>
      <c r="R520" s="20"/>
    </row>
    <row r="521" spans="13:18" x14ac:dyDescent="0.25">
      <c r="M521" s="20"/>
      <c r="N521" s="20"/>
      <c r="O521" s="20"/>
      <c r="P521" s="20"/>
      <c r="Q521" s="20"/>
      <c r="R521" s="20"/>
    </row>
    <row r="522" spans="13:18" x14ac:dyDescent="0.25">
      <c r="M522" s="20"/>
      <c r="N522" s="20"/>
      <c r="O522" s="20"/>
      <c r="P522" s="20"/>
      <c r="Q522" s="20"/>
      <c r="R522" s="20"/>
    </row>
    <row r="523" spans="13:18" x14ac:dyDescent="0.25">
      <c r="M523" s="20"/>
      <c r="N523" s="20"/>
      <c r="O523" s="20"/>
      <c r="P523" s="20"/>
      <c r="Q523" s="20"/>
      <c r="R523" s="20"/>
    </row>
    <row r="524" spans="13:18" x14ac:dyDescent="0.25">
      <c r="M524" s="20"/>
      <c r="N524" s="20"/>
      <c r="O524" s="20"/>
      <c r="P524" s="20"/>
      <c r="Q524" s="20"/>
      <c r="R524" s="20"/>
    </row>
    <row r="525" spans="13:18" x14ac:dyDescent="0.25">
      <c r="M525" s="20"/>
      <c r="N525" s="20"/>
      <c r="O525" s="20"/>
      <c r="P525" s="20"/>
      <c r="Q525" s="20"/>
      <c r="R525" s="20"/>
    </row>
    <row r="526" spans="13:18" x14ac:dyDescent="0.25">
      <c r="M526" s="20"/>
      <c r="N526" s="20"/>
      <c r="O526" s="20"/>
      <c r="P526" s="20"/>
      <c r="Q526" s="20"/>
      <c r="R526" s="20"/>
    </row>
    <row r="527" spans="13:18" x14ac:dyDescent="0.25">
      <c r="M527" s="20"/>
      <c r="N527" s="20"/>
      <c r="O527" s="20"/>
      <c r="P527" s="20"/>
      <c r="Q527" s="20"/>
      <c r="R527" s="20"/>
    </row>
    <row r="528" spans="13:18" x14ac:dyDescent="0.25">
      <c r="M528" s="20"/>
      <c r="N528" s="20"/>
      <c r="O528" s="20"/>
      <c r="P528" s="20"/>
      <c r="Q528" s="20"/>
      <c r="R528" s="20"/>
    </row>
    <row r="529" spans="13:18" x14ac:dyDescent="0.25">
      <c r="M529" s="20"/>
      <c r="N529" s="20"/>
      <c r="O529" s="20"/>
      <c r="P529" s="20"/>
      <c r="Q529" s="20"/>
      <c r="R529" s="20"/>
    </row>
    <row r="530" spans="13:18" x14ac:dyDescent="0.25">
      <c r="M530" s="20"/>
      <c r="N530" s="20"/>
      <c r="O530" s="20"/>
      <c r="P530" s="20"/>
      <c r="Q530" s="20"/>
      <c r="R530" s="20"/>
    </row>
    <row r="531" spans="13:18" x14ac:dyDescent="0.25">
      <c r="M531" s="20"/>
      <c r="N531" s="20"/>
      <c r="O531" s="20"/>
      <c r="P531" s="20"/>
      <c r="Q531" s="20"/>
      <c r="R531" s="20"/>
    </row>
    <row r="532" spans="13:18" x14ac:dyDescent="0.25">
      <c r="M532" s="20"/>
      <c r="N532" s="20"/>
      <c r="O532" s="20"/>
      <c r="P532" s="20"/>
      <c r="Q532" s="20"/>
      <c r="R532" s="20"/>
    </row>
    <row r="533" spans="13:18" x14ac:dyDescent="0.25">
      <c r="M533" s="20"/>
      <c r="N533" s="20"/>
      <c r="O533" s="20"/>
      <c r="P533" s="20"/>
      <c r="Q533" s="20"/>
      <c r="R533" s="20"/>
    </row>
    <row r="534" spans="13:18" x14ac:dyDescent="0.25">
      <c r="M534" s="20"/>
      <c r="N534" s="20"/>
      <c r="O534" s="20"/>
      <c r="P534" s="20"/>
      <c r="Q534" s="20"/>
      <c r="R534" s="20"/>
    </row>
    <row r="535" spans="13:18" x14ac:dyDescent="0.25">
      <c r="M535" s="20"/>
      <c r="N535" s="20"/>
      <c r="O535" s="20"/>
      <c r="P535" s="20"/>
      <c r="Q535" s="20"/>
      <c r="R535" s="20"/>
    </row>
    <row r="536" spans="13:18" x14ac:dyDescent="0.25">
      <c r="M536" s="20"/>
      <c r="N536" s="20"/>
      <c r="O536" s="20"/>
      <c r="P536" s="20"/>
      <c r="Q536" s="20"/>
      <c r="R536" s="20"/>
    </row>
    <row r="537" spans="13:18" x14ac:dyDescent="0.25">
      <c r="M537" s="20"/>
      <c r="N537" s="20"/>
      <c r="O537" s="20"/>
      <c r="P537" s="20"/>
      <c r="Q537" s="20"/>
      <c r="R537" s="20"/>
    </row>
    <row r="538" spans="13:18" x14ac:dyDescent="0.25">
      <c r="M538" s="20"/>
      <c r="N538" s="20"/>
      <c r="O538" s="20"/>
      <c r="P538" s="20"/>
      <c r="Q538" s="20"/>
      <c r="R538" s="20"/>
    </row>
    <row r="539" spans="13:18" x14ac:dyDescent="0.25">
      <c r="M539" s="20"/>
      <c r="N539" s="20"/>
      <c r="O539" s="20"/>
      <c r="P539" s="20"/>
      <c r="Q539" s="20"/>
      <c r="R539" s="20"/>
    </row>
    <row r="540" spans="13:18" x14ac:dyDescent="0.25">
      <c r="M540" s="20"/>
      <c r="N540" s="20"/>
      <c r="O540" s="20"/>
      <c r="P540" s="20"/>
      <c r="Q540" s="20"/>
      <c r="R540" s="20"/>
    </row>
    <row r="541" spans="13:18" x14ac:dyDescent="0.25">
      <c r="M541" s="20"/>
      <c r="N541" s="20"/>
      <c r="O541" s="20"/>
      <c r="P541" s="20"/>
      <c r="Q541" s="20"/>
      <c r="R541" s="20"/>
    </row>
    <row r="542" spans="13:18" x14ac:dyDescent="0.25">
      <c r="M542" s="20"/>
      <c r="N542" s="20"/>
      <c r="O542" s="20"/>
      <c r="P542" s="20"/>
      <c r="Q542" s="20"/>
      <c r="R542" s="20"/>
    </row>
    <row r="543" spans="13:18" x14ac:dyDescent="0.25">
      <c r="M543" s="20"/>
      <c r="N543" s="20"/>
      <c r="O543" s="20"/>
      <c r="P543" s="20"/>
      <c r="Q543" s="20"/>
      <c r="R543" s="20"/>
    </row>
    <row r="544" spans="13:18" x14ac:dyDescent="0.25">
      <c r="M544" s="20"/>
      <c r="N544" s="20"/>
      <c r="O544" s="20"/>
      <c r="P544" s="20"/>
      <c r="Q544" s="20"/>
      <c r="R544" s="20"/>
    </row>
    <row r="545" spans="13:18" x14ac:dyDescent="0.25">
      <c r="M545" s="20"/>
      <c r="N545" s="20"/>
      <c r="O545" s="20"/>
      <c r="P545" s="20"/>
      <c r="Q545" s="20"/>
      <c r="R545" s="20"/>
    </row>
    <row r="546" spans="13:18" x14ac:dyDescent="0.25">
      <c r="M546" s="20"/>
      <c r="N546" s="20"/>
      <c r="O546" s="20"/>
      <c r="P546" s="20"/>
      <c r="Q546" s="20"/>
      <c r="R546" s="20"/>
    </row>
    <row r="547" spans="13:18" x14ac:dyDescent="0.25">
      <c r="M547" s="20"/>
      <c r="N547" s="20"/>
      <c r="O547" s="20"/>
      <c r="P547" s="20"/>
      <c r="Q547" s="20"/>
      <c r="R547" s="20"/>
    </row>
    <row r="548" spans="13:18" x14ac:dyDescent="0.25">
      <c r="M548" s="20"/>
      <c r="N548" s="20"/>
      <c r="O548" s="20"/>
      <c r="P548" s="20"/>
      <c r="Q548" s="20"/>
      <c r="R548" s="20"/>
    </row>
    <row r="549" spans="13:18" x14ac:dyDescent="0.25">
      <c r="M549" s="20"/>
      <c r="N549" s="20"/>
      <c r="O549" s="20"/>
      <c r="P549" s="20"/>
      <c r="Q549" s="20"/>
      <c r="R549" s="20"/>
    </row>
    <row r="550" spans="13:18" x14ac:dyDescent="0.25">
      <c r="M550" s="20"/>
      <c r="N550" s="20"/>
      <c r="O550" s="20"/>
      <c r="P550" s="20"/>
      <c r="Q550" s="20"/>
      <c r="R550" s="20"/>
    </row>
    <row r="551" spans="13:18" x14ac:dyDescent="0.25">
      <c r="M551" s="20"/>
      <c r="N551" s="20"/>
      <c r="O551" s="20"/>
      <c r="P551" s="20"/>
      <c r="Q551" s="20"/>
      <c r="R551" s="20"/>
    </row>
    <row r="552" spans="13:18" x14ac:dyDescent="0.25">
      <c r="M552" s="20"/>
      <c r="N552" s="20"/>
      <c r="O552" s="20"/>
      <c r="P552" s="20"/>
      <c r="Q552" s="20"/>
      <c r="R552" s="20"/>
    </row>
    <row r="553" spans="13:18" x14ac:dyDescent="0.25">
      <c r="M553" s="20"/>
      <c r="N553" s="20"/>
      <c r="O553" s="20"/>
      <c r="P553" s="20"/>
      <c r="Q553" s="20"/>
      <c r="R553" s="20"/>
    </row>
    <row r="554" spans="13:18" x14ac:dyDescent="0.25">
      <c r="M554" s="20"/>
      <c r="N554" s="20"/>
      <c r="O554" s="20"/>
      <c r="P554" s="20"/>
      <c r="Q554" s="20"/>
      <c r="R554" s="20"/>
    </row>
    <row r="555" spans="13:18" x14ac:dyDescent="0.25">
      <c r="M555" s="20"/>
      <c r="N555" s="20"/>
      <c r="O555" s="20"/>
      <c r="P555" s="20"/>
      <c r="Q555" s="20"/>
      <c r="R555" s="20"/>
    </row>
    <row r="556" spans="13:18" x14ac:dyDescent="0.25">
      <c r="M556" s="20"/>
      <c r="N556" s="20"/>
      <c r="O556" s="20"/>
      <c r="P556" s="20"/>
      <c r="Q556" s="20"/>
      <c r="R556" s="20"/>
    </row>
    <row r="557" spans="13:18" x14ac:dyDescent="0.25">
      <c r="M557" s="20"/>
      <c r="N557" s="20"/>
      <c r="O557" s="20"/>
      <c r="P557" s="20"/>
      <c r="Q557" s="20"/>
      <c r="R557" s="20"/>
    </row>
    <row r="558" spans="13:18" x14ac:dyDescent="0.25">
      <c r="M558" s="20"/>
      <c r="N558" s="20"/>
      <c r="O558" s="20"/>
      <c r="P558" s="20"/>
      <c r="Q558" s="20"/>
      <c r="R558" s="20"/>
    </row>
    <row r="559" spans="13:18" x14ac:dyDescent="0.25">
      <c r="M559" s="20"/>
      <c r="N559" s="20"/>
      <c r="O559" s="20"/>
      <c r="P559" s="20"/>
      <c r="Q559" s="20"/>
      <c r="R559" s="20"/>
    </row>
    <row r="560" spans="13:18" x14ac:dyDescent="0.25">
      <c r="M560" s="20"/>
      <c r="N560" s="20"/>
      <c r="O560" s="20"/>
      <c r="P560" s="20"/>
      <c r="Q560" s="20"/>
      <c r="R560" s="20"/>
    </row>
    <row r="561" spans="13:18" x14ac:dyDescent="0.25">
      <c r="M561" s="20"/>
      <c r="N561" s="20"/>
      <c r="O561" s="20"/>
      <c r="P561" s="20"/>
      <c r="Q561" s="20"/>
      <c r="R561" s="20"/>
    </row>
    <row r="562" spans="13:18" x14ac:dyDescent="0.25">
      <c r="M562" s="20"/>
      <c r="N562" s="20"/>
      <c r="O562" s="20"/>
      <c r="P562" s="20"/>
      <c r="Q562" s="20"/>
      <c r="R562" s="20"/>
    </row>
    <row r="563" spans="13:18" x14ac:dyDescent="0.25">
      <c r="M563" s="20"/>
      <c r="N563" s="20"/>
      <c r="O563" s="20"/>
      <c r="P563" s="20"/>
      <c r="Q563" s="20"/>
      <c r="R563" s="20"/>
    </row>
    <row r="564" spans="13:18" x14ac:dyDescent="0.25">
      <c r="M564" s="20"/>
      <c r="N564" s="20"/>
      <c r="O564" s="20"/>
      <c r="P564" s="20"/>
      <c r="Q564" s="20"/>
      <c r="R564" s="20"/>
    </row>
    <row r="565" spans="13:18" x14ac:dyDescent="0.25">
      <c r="M565" s="20"/>
      <c r="N565" s="20"/>
      <c r="O565" s="20"/>
      <c r="P565" s="20"/>
      <c r="Q565" s="20"/>
      <c r="R565" s="20"/>
    </row>
    <row r="566" spans="13:18" x14ac:dyDescent="0.25">
      <c r="M566" s="20"/>
      <c r="N566" s="20"/>
      <c r="O566" s="20"/>
      <c r="P566" s="20"/>
      <c r="Q566" s="20"/>
      <c r="R566" s="20"/>
    </row>
    <row r="567" spans="13:18" x14ac:dyDescent="0.25">
      <c r="M567" s="20"/>
      <c r="N567" s="20"/>
      <c r="O567" s="20"/>
      <c r="P567" s="20"/>
      <c r="Q567" s="20"/>
      <c r="R567" s="20"/>
    </row>
    <row r="568" spans="13:18" x14ac:dyDescent="0.25">
      <c r="M568" s="20"/>
      <c r="N568" s="20"/>
      <c r="O568" s="20"/>
      <c r="P568" s="20"/>
      <c r="Q568" s="20"/>
      <c r="R568" s="20"/>
    </row>
    <row r="569" spans="13:18" x14ac:dyDescent="0.25">
      <c r="M569" s="20"/>
      <c r="N569" s="20"/>
      <c r="O569" s="20"/>
      <c r="P569" s="20"/>
      <c r="Q569" s="20"/>
      <c r="R569" s="20"/>
    </row>
    <row r="570" spans="13:18" x14ac:dyDescent="0.25">
      <c r="M570" s="20"/>
      <c r="N570" s="20"/>
      <c r="O570" s="20"/>
      <c r="P570" s="20"/>
      <c r="Q570" s="20"/>
      <c r="R570" s="20"/>
    </row>
    <row r="571" spans="13:18" x14ac:dyDescent="0.25">
      <c r="M571" s="20"/>
      <c r="N571" s="20"/>
      <c r="O571" s="20"/>
      <c r="P571" s="20"/>
      <c r="Q571" s="20"/>
      <c r="R571" s="20"/>
    </row>
    <row r="572" spans="13:18" x14ac:dyDescent="0.25">
      <c r="M572" s="20"/>
      <c r="N572" s="20"/>
      <c r="O572" s="20"/>
      <c r="P572" s="20"/>
      <c r="Q572" s="20"/>
      <c r="R572" s="20"/>
    </row>
    <row r="573" spans="13:18" x14ac:dyDescent="0.25">
      <c r="M573" s="20"/>
      <c r="N573" s="20"/>
      <c r="O573" s="20"/>
      <c r="P573" s="20"/>
      <c r="Q573" s="20"/>
      <c r="R573" s="20"/>
    </row>
    <row r="574" spans="13:18" x14ac:dyDescent="0.25">
      <c r="M574" s="20"/>
      <c r="N574" s="20"/>
      <c r="O574" s="20"/>
      <c r="P574" s="20"/>
      <c r="Q574" s="20"/>
      <c r="R574" s="20"/>
    </row>
    <row r="575" spans="13:18" x14ac:dyDescent="0.25">
      <c r="M575" s="20"/>
      <c r="N575" s="20"/>
      <c r="O575" s="20"/>
      <c r="P575" s="20"/>
      <c r="Q575" s="20"/>
      <c r="R575" s="20"/>
    </row>
    <row r="576" spans="13:18" x14ac:dyDescent="0.25">
      <c r="M576" s="20"/>
      <c r="N576" s="20"/>
      <c r="O576" s="20"/>
      <c r="P576" s="20"/>
      <c r="Q576" s="20"/>
      <c r="R576" s="20"/>
    </row>
    <row r="577" spans="13:18" x14ac:dyDescent="0.25">
      <c r="M577" s="20"/>
      <c r="N577" s="20"/>
      <c r="O577" s="20"/>
      <c r="P577" s="20"/>
      <c r="Q577" s="20"/>
      <c r="R577" s="20"/>
    </row>
    <row r="578" spans="13:18" x14ac:dyDescent="0.25">
      <c r="M578" s="20"/>
      <c r="N578" s="20"/>
      <c r="O578" s="20"/>
      <c r="P578" s="20"/>
      <c r="Q578" s="20"/>
      <c r="R578" s="20"/>
    </row>
    <row r="579" spans="13:18" x14ac:dyDescent="0.25">
      <c r="M579" s="20"/>
      <c r="N579" s="20"/>
      <c r="O579" s="20"/>
      <c r="P579" s="20"/>
      <c r="Q579" s="20"/>
      <c r="R579" s="20"/>
    </row>
    <row r="580" spans="13:18" x14ac:dyDescent="0.25">
      <c r="M580" s="20"/>
      <c r="N580" s="20"/>
      <c r="O580" s="20"/>
      <c r="P580" s="20"/>
      <c r="Q580" s="20"/>
      <c r="R580" s="20"/>
    </row>
    <row r="581" spans="13:18" x14ac:dyDescent="0.25">
      <c r="M581" s="20"/>
      <c r="N581" s="20"/>
      <c r="O581" s="20"/>
      <c r="P581" s="20"/>
      <c r="Q581" s="20"/>
      <c r="R581" s="20"/>
    </row>
    <row r="582" spans="13:18" x14ac:dyDescent="0.25">
      <c r="M582" s="20"/>
      <c r="N582" s="20"/>
      <c r="O582" s="20"/>
      <c r="P582" s="20"/>
      <c r="Q582" s="20"/>
      <c r="R582" s="20"/>
    </row>
    <row r="583" spans="13:18" x14ac:dyDescent="0.25">
      <c r="M583" s="20"/>
      <c r="N583" s="20"/>
      <c r="O583" s="20"/>
      <c r="P583" s="20"/>
      <c r="Q583" s="20"/>
      <c r="R583" s="20"/>
    </row>
    <row r="584" spans="13:18" x14ac:dyDescent="0.25">
      <c r="M584" s="20"/>
      <c r="N584" s="20"/>
      <c r="O584" s="20"/>
      <c r="P584" s="20"/>
      <c r="Q584" s="20"/>
      <c r="R584" s="20"/>
    </row>
    <row r="585" spans="13:18" x14ac:dyDescent="0.25">
      <c r="M585" s="20"/>
      <c r="N585" s="20"/>
      <c r="O585" s="20"/>
      <c r="P585" s="20"/>
      <c r="Q585" s="20"/>
      <c r="R585" s="20"/>
    </row>
    <row r="586" spans="13:18" x14ac:dyDescent="0.25">
      <c r="M586" s="20"/>
      <c r="N586" s="20"/>
      <c r="O586" s="20"/>
      <c r="P586" s="20"/>
      <c r="Q586" s="20"/>
      <c r="R586" s="20"/>
    </row>
    <row r="587" spans="13:18" x14ac:dyDescent="0.25">
      <c r="M587" s="20"/>
      <c r="N587" s="20"/>
      <c r="O587" s="20"/>
      <c r="P587" s="20"/>
      <c r="Q587" s="20"/>
      <c r="R587" s="20"/>
    </row>
    <row r="588" spans="13:18" x14ac:dyDescent="0.25">
      <c r="M588" s="20"/>
      <c r="N588" s="20"/>
      <c r="O588" s="20"/>
      <c r="P588" s="20"/>
      <c r="Q588" s="20"/>
      <c r="R588" s="20"/>
    </row>
    <row r="589" spans="13:18" x14ac:dyDescent="0.25">
      <c r="M589" s="20"/>
      <c r="N589" s="20"/>
      <c r="O589" s="20"/>
      <c r="P589" s="20"/>
      <c r="Q589" s="20"/>
      <c r="R589" s="20"/>
    </row>
    <row r="590" spans="13:18" x14ac:dyDescent="0.25">
      <c r="M590" s="20"/>
      <c r="N590" s="20"/>
      <c r="O590" s="20"/>
      <c r="P590" s="20"/>
      <c r="Q590" s="20"/>
      <c r="R590" s="20"/>
    </row>
    <row r="591" spans="13:18" x14ac:dyDescent="0.25">
      <c r="M591" s="20"/>
      <c r="N591" s="20"/>
      <c r="O591" s="20"/>
      <c r="P591" s="20"/>
      <c r="Q591" s="20"/>
      <c r="R591" s="20"/>
    </row>
    <row r="592" spans="13:18" x14ac:dyDescent="0.25">
      <c r="M592" s="20"/>
      <c r="N592" s="20"/>
      <c r="O592" s="20"/>
      <c r="P592" s="20"/>
      <c r="Q592" s="20"/>
      <c r="R592" s="20"/>
    </row>
    <row r="593" spans="13:18" x14ac:dyDescent="0.25">
      <c r="M593" s="20"/>
      <c r="N593" s="20"/>
      <c r="O593" s="20"/>
      <c r="P593" s="20"/>
      <c r="Q593" s="20"/>
      <c r="R593" s="20"/>
    </row>
    <row r="594" spans="13:18" x14ac:dyDescent="0.25">
      <c r="M594" s="20"/>
      <c r="N594" s="20"/>
      <c r="O594" s="20"/>
      <c r="P594" s="20"/>
      <c r="Q594" s="20"/>
      <c r="R594" s="20"/>
    </row>
    <row r="595" spans="13:18" x14ac:dyDescent="0.25">
      <c r="M595" s="20"/>
      <c r="N595" s="20"/>
      <c r="O595" s="20"/>
      <c r="P595" s="20"/>
      <c r="Q595" s="20"/>
      <c r="R595" s="20"/>
    </row>
    <row r="596" spans="13:18" x14ac:dyDescent="0.25">
      <c r="M596" s="20"/>
      <c r="N596" s="20"/>
      <c r="O596" s="20"/>
      <c r="P596" s="20"/>
      <c r="Q596" s="20"/>
      <c r="R596" s="20"/>
    </row>
    <row r="597" spans="13:18" x14ac:dyDescent="0.25">
      <c r="M597" s="20"/>
      <c r="N597" s="20"/>
      <c r="O597" s="20"/>
      <c r="P597" s="20"/>
      <c r="Q597" s="20"/>
      <c r="R597" s="20"/>
    </row>
    <row r="598" spans="13:18" x14ac:dyDescent="0.25">
      <c r="M598" s="20"/>
      <c r="N598" s="20"/>
      <c r="O598" s="20"/>
      <c r="P598" s="20"/>
      <c r="Q598" s="20"/>
      <c r="R598" s="20"/>
    </row>
    <row r="599" spans="13:18" x14ac:dyDescent="0.25">
      <c r="M599" s="20"/>
      <c r="N599" s="20"/>
      <c r="O599" s="20"/>
      <c r="P599" s="20"/>
      <c r="Q599" s="20"/>
      <c r="R599" s="20"/>
    </row>
    <row r="600" spans="13:18" x14ac:dyDescent="0.25">
      <c r="M600" s="20"/>
      <c r="N600" s="20"/>
      <c r="O600" s="20"/>
      <c r="P600" s="20"/>
      <c r="Q600" s="20"/>
      <c r="R600" s="20"/>
    </row>
    <row r="601" spans="13:18" x14ac:dyDescent="0.25">
      <c r="M601" s="20"/>
      <c r="N601" s="20"/>
      <c r="O601" s="20"/>
      <c r="P601" s="20"/>
      <c r="Q601" s="20"/>
      <c r="R601" s="20"/>
    </row>
    <row r="602" spans="13:18" x14ac:dyDescent="0.25">
      <c r="M602" s="20"/>
      <c r="N602" s="20"/>
      <c r="O602" s="20"/>
      <c r="P602" s="20"/>
      <c r="Q602" s="20"/>
      <c r="R602" s="20"/>
    </row>
    <row r="603" spans="13:18" x14ac:dyDescent="0.25">
      <c r="M603" s="20"/>
      <c r="N603" s="20"/>
      <c r="O603" s="20"/>
      <c r="P603" s="20"/>
      <c r="Q603" s="20"/>
      <c r="R603" s="20"/>
    </row>
    <row r="604" spans="13:18" x14ac:dyDescent="0.25">
      <c r="M604" s="20"/>
      <c r="N604" s="20"/>
      <c r="O604" s="20"/>
      <c r="P604" s="20"/>
      <c r="Q604" s="20"/>
      <c r="R604" s="20"/>
    </row>
    <row r="605" spans="13:18" x14ac:dyDescent="0.25">
      <c r="M605" s="20"/>
      <c r="N605" s="20"/>
      <c r="O605" s="20"/>
      <c r="P605" s="20"/>
      <c r="Q605" s="20"/>
      <c r="R605" s="20"/>
    </row>
    <row r="606" spans="13:18" x14ac:dyDescent="0.25">
      <c r="M606" s="20"/>
      <c r="N606" s="20"/>
      <c r="O606" s="20"/>
      <c r="P606" s="20"/>
      <c r="Q606" s="20"/>
      <c r="R606" s="20"/>
    </row>
    <row r="607" spans="13:18" x14ac:dyDescent="0.25">
      <c r="M607" s="20"/>
      <c r="N607" s="20"/>
      <c r="O607" s="20"/>
      <c r="P607" s="20"/>
      <c r="Q607" s="20"/>
      <c r="R607" s="20"/>
    </row>
    <row r="608" spans="13:18" x14ac:dyDescent="0.25">
      <c r="M608" s="20"/>
      <c r="N608" s="20"/>
      <c r="O608" s="20"/>
      <c r="P608" s="20"/>
      <c r="Q608" s="20"/>
      <c r="R608" s="20"/>
    </row>
    <row r="609" spans="13:18" x14ac:dyDescent="0.25">
      <c r="M609" s="20"/>
      <c r="N609" s="20"/>
      <c r="O609" s="20"/>
      <c r="P609" s="20"/>
      <c r="Q609" s="20"/>
      <c r="R609" s="20"/>
    </row>
    <row r="610" spans="13:18" x14ac:dyDescent="0.25">
      <c r="M610" s="20"/>
      <c r="N610" s="20"/>
      <c r="O610" s="20"/>
      <c r="P610" s="20"/>
      <c r="Q610" s="20"/>
      <c r="R610" s="20"/>
    </row>
    <row r="611" spans="13:18" x14ac:dyDescent="0.25">
      <c r="M611" s="20"/>
      <c r="N611" s="20"/>
      <c r="O611" s="20"/>
      <c r="P611" s="20"/>
      <c r="Q611" s="20"/>
      <c r="R611" s="20"/>
    </row>
    <row r="612" spans="13:18" x14ac:dyDescent="0.25">
      <c r="M612" s="20"/>
      <c r="N612" s="20"/>
      <c r="O612" s="20"/>
      <c r="P612" s="20"/>
      <c r="Q612" s="20"/>
      <c r="R612" s="20"/>
    </row>
    <row r="613" spans="13:18" x14ac:dyDescent="0.25">
      <c r="M613" s="20"/>
      <c r="N613" s="20"/>
      <c r="O613" s="20"/>
      <c r="P613" s="20"/>
      <c r="Q613" s="20"/>
      <c r="R613" s="20"/>
    </row>
    <row r="614" spans="13:18" x14ac:dyDescent="0.25">
      <c r="M614" s="20"/>
      <c r="N614" s="20"/>
      <c r="O614" s="20"/>
      <c r="P614" s="20"/>
      <c r="Q614" s="20"/>
      <c r="R614" s="20"/>
    </row>
    <row r="615" spans="13:18" x14ac:dyDescent="0.25">
      <c r="M615" s="20"/>
      <c r="N615" s="20"/>
      <c r="O615" s="20"/>
      <c r="P615" s="20"/>
      <c r="Q615" s="20"/>
      <c r="R615" s="20"/>
    </row>
    <row r="616" spans="13:18" x14ac:dyDescent="0.25">
      <c r="M616" s="20"/>
      <c r="N616" s="20"/>
      <c r="O616" s="20"/>
      <c r="P616" s="20"/>
      <c r="Q616" s="20"/>
      <c r="R616" s="20"/>
    </row>
    <row r="617" spans="13:18" x14ac:dyDescent="0.25">
      <c r="M617" s="20"/>
      <c r="N617" s="20"/>
      <c r="O617" s="20"/>
      <c r="P617" s="20"/>
      <c r="Q617" s="20"/>
      <c r="R617" s="20"/>
    </row>
    <row r="618" spans="13:18" x14ac:dyDescent="0.25">
      <c r="M618" s="20"/>
      <c r="N618" s="20"/>
      <c r="O618" s="20"/>
      <c r="P618" s="20"/>
      <c r="Q618" s="20"/>
      <c r="R618" s="20"/>
    </row>
    <row r="619" spans="13:18" x14ac:dyDescent="0.25">
      <c r="M619" s="20"/>
      <c r="N619" s="20"/>
      <c r="O619" s="20"/>
      <c r="P619" s="20"/>
      <c r="Q619" s="20"/>
      <c r="R619" s="20"/>
    </row>
    <row r="620" spans="13:18" x14ac:dyDescent="0.25">
      <c r="M620" s="20"/>
      <c r="N620" s="20"/>
      <c r="O620" s="20"/>
      <c r="P620" s="20"/>
      <c r="Q620" s="20"/>
      <c r="R620" s="20"/>
    </row>
    <row r="621" spans="13:18" x14ac:dyDescent="0.25">
      <c r="M621" s="20"/>
      <c r="N621" s="20"/>
      <c r="O621" s="20"/>
      <c r="P621" s="20"/>
      <c r="Q621" s="20"/>
      <c r="R621" s="20"/>
    </row>
    <row r="622" spans="13:18" x14ac:dyDescent="0.25">
      <c r="M622" s="20"/>
      <c r="N622" s="20"/>
      <c r="O622" s="20"/>
      <c r="P622" s="20"/>
      <c r="Q622" s="20"/>
      <c r="R622" s="20"/>
    </row>
    <row r="623" spans="13:18" x14ac:dyDescent="0.25">
      <c r="M623" s="20"/>
      <c r="N623" s="20"/>
      <c r="O623" s="20"/>
      <c r="P623" s="20"/>
      <c r="Q623" s="20"/>
      <c r="R623" s="20"/>
    </row>
    <row r="624" spans="13:18" x14ac:dyDescent="0.25">
      <c r="M624" s="20"/>
      <c r="N624" s="20"/>
      <c r="O624" s="20"/>
      <c r="P624" s="20"/>
      <c r="Q624" s="20"/>
      <c r="R624" s="20"/>
    </row>
    <row r="625" spans="13:18" x14ac:dyDescent="0.25">
      <c r="M625" s="20"/>
      <c r="N625" s="20"/>
      <c r="O625" s="20"/>
      <c r="P625" s="20"/>
      <c r="Q625" s="20"/>
      <c r="R625" s="20"/>
    </row>
    <row r="626" spans="13:18" x14ac:dyDescent="0.25">
      <c r="M626" s="20"/>
      <c r="N626" s="20"/>
      <c r="O626" s="20"/>
      <c r="P626" s="20"/>
      <c r="Q626" s="20"/>
      <c r="R626" s="20"/>
    </row>
    <row r="627" spans="13:18" x14ac:dyDescent="0.25">
      <c r="M627" s="20"/>
      <c r="N627" s="20"/>
      <c r="O627" s="20"/>
      <c r="P627" s="20"/>
      <c r="Q627" s="20"/>
      <c r="R627" s="20"/>
    </row>
    <row r="628" spans="13:18" x14ac:dyDescent="0.25">
      <c r="M628" s="20"/>
      <c r="N628" s="20"/>
      <c r="O628" s="20"/>
      <c r="P628" s="20"/>
      <c r="Q628" s="20"/>
      <c r="R628" s="20"/>
    </row>
    <row r="629" spans="13:18" x14ac:dyDescent="0.25">
      <c r="M629" s="20"/>
      <c r="N629" s="20"/>
      <c r="O629" s="20"/>
      <c r="P629" s="20"/>
      <c r="Q629" s="20"/>
      <c r="R629" s="20"/>
    </row>
    <row r="630" spans="13:18" x14ac:dyDescent="0.25">
      <c r="M630" s="20"/>
      <c r="N630" s="20"/>
      <c r="O630" s="20"/>
      <c r="P630" s="20"/>
      <c r="Q630" s="20"/>
      <c r="R630" s="20"/>
    </row>
    <row r="631" spans="13:18" x14ac:dyDescent="0.25">
      <c r="M631" s="20"/>
      <c r="N631" s="20"/>
      <c r="O631" s="20"/>
      <c r="P631" s="20"/>
      <c r="Q631" s="20"/>
      <c r="R631" s="20"/>
    </row>
    <row r="632" spans="13:18" x14ac:dyDescent="0.25">
      <c r="M632" s="20"/>
      <c r="N632" s="20"/>
      <c r="O632" s="20"/>
      <c r="P632" s="20"/>
      <c r="Q632" s="20"/>
      <c r="R632" s="20"/>
    </row>
    <row r="633" spans="13:18" x14ac:dyDescent="0.25">
      <c r="M633" s="20"/>
      <c r="N633" s="20"/>
      <c r="O633" s="20"/>
      <c r="P633" s="20"/>
      <c r="Q633" s="20"/>
      <c r="R633" s="20"/>
    </row>
    <row r="634" spans="13:18" x14ac:dyDescent="0.25">
      <c r="M634" s="20"/>
      <c r="N634" s="20"/>
      <c r="O634" s="20"/>
      <c r="P634" s="20"/>
      <c r="Q634" s="20"/>
      <c r="R634" s="20"/>
    </row>
    <row r="635" spans="13:18" x14ac:dyDescent="0.25">
      <c r="M635" s="20"/>
      <c r="N635" s="20"/>
      <c r="O635" s="20"/>
      <c r="P635" s="20"/>
      <c r="Q635" s="20"/>
      <c r="R635" s="20"/>
    </row>
    <row r="636" spans="13:18" x14ac:dyDescent="0.25">
      <c r="M636" s="20"/>
      <c r="N636" s="20"/>
      <c r="O636" s="20"/>
      <c r="P636" s="20"/>
      <c r="Q636" s="20"/>
      <c r="R636" s="20"/>
    </row>
    <row r="637" spans="13:18" x14ac:dyDescent="0.25">
      <c r="M637" s="20"/>
      <c r="N637" s="20"/>
      <c r="O637" s="20"/>
      <c r="P637" s="20"/>
      <c r="Q637" s="20"/>
      <c r="R637" s="20"/>
    </row>
    <row r="638" spans="13:18" x14ac:dyDescent="0.25">
      <c r="M638" s="20"/>
      <c r="N638" s="20"/>
      <c r="O638" s="20"/>
      <c r="P638" s="20"/>
      <c r="Q638" s="20"/>
      <c r="R638" s="20"/>
    </row>
    <row r="639" spans="13:18" x14ac:dyDescent="0.25">
      <c r="M639" s="20"/>
      <c r="N639" s="20"/>
      <c r="O639" s="20"/>
      <c r="P639" s="20"/>
      <c r="Q639" s="20"/>
      <c r="R639" s="20"/>
    </row>
    <row r="640" spans="13:18" x14ac:dyDescent="0.25">
      <c r="M640" s="20"/>
      <c r="N640" s="20"/>
      <c r="O640" s="20"/>
      <c r="P640" s="20"/>
      <c r="Q640" s="20"/>
      <c r="R640" s="20"/>
    </row>
    <row r="641" spans="13:18" x14ac:dyDescent="0.25">
      <c r="M641" s="20"/>
      <c r="N641" s="20"/>
      <c r="O641" s="20"/>
      <c r="P641" s="20"/>
      <c r="Q641" s="20"/>
      <c r="R641" s="20"/>
    </row>
    <row r="642" spans="13:18" x14ac:dyDescent="0.25">
      <c r="M642" s="20"/>
      <c r="N642" s="20"/>
      <c r="O642" s="20"/>
      <c r="P642" s="20"/>
      <c r="Q642" s="20"/>
      <c r="R642" s="20"/>
    </row>
    <row r="643" spans="13:18" x14ac:dyDescent="0.25">
      <c r="M643" s="20"/>
      <c r="N643" s="20"/>
      <c r="O643" s="20"/>
      <c r="P643" s="20"/>
      <c r="Q643" s="20"/>
      <c r="R643" s="20"/>
    </row>
    <row r="644" spans="13:18" x14ac:dyDescent="0.25">
      <c r="M644" s="20"/>
      <c r="N644" s="20"/>
      <c r="O644" s="20"/>
      <c r="P644" s="20"/>
      <c r="Q644" s="20"/>
      <c r="R644" s="20"/>
    </row>
    <row r="645" spans="13:18" x14ac:dyDescent="0.25">
      <c r="M645" s="20"/>
      <c r="N645" s="20"/>
      <c r="O645" s="20"/>
      <c r="P645" s="20"/>
      <c r="Q645" s="20"/>
      <c r="R645" s="20"/>
    </row>
    <row r="646" spans="13:18" x14ac:dyDescent="0.25">
      <c r="M646" s="20"/>
      <c r="N646" s="20"/>
      <c r="O646" s="20"/>
      <c r="P646" s="20"/>
      <c r="Q646" s="20"/>
      <c r="R646" s="20"/>
    </row>
    <row r="647" spans="13:18" x14ac:dyDescent="0.25">
      <c r="M647" s="20"/>
      <c r="N647" s="20"/>
      <c r="O647" s="20"/>
      <c r="P647" s="20"/>
      <c r="Q647" s="20"/>
      <c r="R647" s="20"/>
    </row>
    <row r="648" spans="13:18" x14ac:dyDescent="0.25">
      <c r="M648" s="20"/>
      <c r="N648" s="20"/>
      <c r="O648" s="20"/>
      <c r="P648" s="20"/>
      <c r="Q648" s="20"/>
      <c r="R648" s="20"/>
    </row>
    <row r="649" spans="13:18" x14ac:dyDescent="0.25">
      <c r="M649" s="20"/>
      <c r="N649" s="20"/>
      <c r="O649" s="20"/>
      <c r="P649" s="20"/>
      <c r="Q649" s="20"/>
      <c r="R649" s="20"/>
    </row>
    <row r="650" spans="13:18" x14ac:dyDescent="0.25">
      <c r="M650" s="20"/>
      <c r="N650" s="20"/>
      <c r="O650" s="20"/>
      <c r="P650" s="20"/>
      <c r="Q650" s="20"/>
      <c r="R650" s="20"/>
    </row>
    <row r="651" spans="13:18" x14ac:dyDescent="0.25">
      <c r="M651" s="20"/>
      <c r="N651" s="20"/>
      <c r="O651" s="20"/>
      <c r="P651" s="20"/>
      <c r="Q651" s="20"/>
      <c r="R651" s="20"/>
    </row>
    <row r="652" spans="13:18" x14ac:dyDescent="0.25">
      <c r="M652" s="20"/>
      <c r="N652" s="20"/>
      <c r="O652" s="20"/>
      <c r="P652" s="20"/>
      <c r="Q652" s="20"/>
      <c r="R652" s="20"/>
    </row>
    <row r="653" spans="13:18" x14ac:dyDescent="0.25">
      <c r="M653" s="20"/>
      <c r="N653" s="20"/>
      <c r="O653" s="20"/>
      <c r="P653" s="20"/>
      <c r="Q653" s="20"/>
      <c r="R653" s="20"/>
    </row>
    <row r="654" spans="13:18" x14ac:dyDescent="0.25">
      <c r="M654" s="20"/>
      <c r="N654" s="20"/>
      <c r="O654" s="20"/>
      <c r="P654" s="20"/>
      <c r="Q654" s="20"/>
      <c r="R654" s="20"/>
    </row>
    <row r="655" spans="13:18" x14ac:dyDescent="0.25">
      <c r="M655" s="20"/>
      <c r="N655" s="20"/>
      <c r="O655" s="20"/>
      <c r="P655" s="20"/>
      <c r="Q655" s="20"/>
      <c r="R655" s="20"/>
    </row>
    <row r="656" spans="13:18" x14ac:dyDescent="0.25">
      <c r="M656" s="20"/>
      <c r="N656" s="20"/>
      <c r="O656" s="20"/>
      <c r="P656" s="20"/>
      <c r="Q656" s="20"/>
      <c r="R656" s="20"/>
    </row>
    <row r="657" spans="13:18" x14ac:dyDescent="0.25">
      <c r="M657" s="20"/>
      <c r="N657" s="20"/>
      <c r="O657" s="20"/>
      <c r="P657" s="20"/>
      <c r="Q657" s="20"/>
      <c r="R657" s="20"/>
    </row>
    <row r="658" spans="13:18" x14ac:dyDescent="0.25">
      <c r="M658" s="20"/>
      <c r="N658" s="20"/>
      <c r="O658" s="20"/>
      <c r="P658" s="20"/>
      <c r="Q658" s="20"/>
      <c r="R658" s="20"/>
    </row>
    <row r="659" spans="13:18" x14ac:dyDescent="0.25">
      <c r="M659" s="20"/>
      <c r="N659" s="20"/>
      <c r="O659" s="20"/>
      <c r="P659" s="20"/>
      <c r="Q659" s="20"/>
      <c r="R659" s="20"/>
    </row>
    <row r="660" spans="13:18" x14ac:dyDescent="0.25">
      <c r="M660" s="20"/>
      <c r="N660" s="20"/>
      <c r="O660" s="20"/>
      <c r="P660" s="20"/>
      <c r="Q660" s="20"/>
      <c r="R660" s="20"/>
    </row>
    <row r="661" spans="13:18" x14ac:dyDescent="0.25">
      <c r="M661" s="20"/>
      <c r="N661" s="20"/>
      <c r="O661" s="20"/>
      <c r="P661" s="20"/>
      <c r="Q661" s="20"/>
      <c r="R661" s="20"/>
    </row>
    <row r="662" spans="13:18" x14ac:dyDescent="0.25">
      <c r="M662" s="20"/>
      <c r="N662" s="20"/>
      <c r="O662" s="20"/>
      <c r="P662" s="20"/>
      <c r="Q662" s="20"/>
      <c r="R662" s="20"/>
    </row>
    <row r="663" spans="13:18" x14ac:dyDescent="0.25">
      <c r="M663" s="20"/>
      <c r="N663" s="20"/>
      <c r="O663" s="20"/>
      <c r="P663" s="20"/>
      <c r="Q663" s="20"/>
      <c r="R663" s="20"/>
    </row>
    <row r="664" spans="13:18" x14ac:dyDescent="0.25">
      <c r="M664" s="20"/>
      <c r="N664" s="20"/>
      <c r="O664" s="20"/>
      <c r="P664" s="20"/>
      <c r="Q664" s="20"/>
      <c r="R664" s="20"/>
    </row>
    <row r="665" spans="13:18" x14ac:dyDescent="0.25">
      <c r="M665" s="20"/>
      <c r="N665" s="20"/>
      <c r="O665" s="20"/>
      <c r="P665" s="20"/>
      <c r="Q665" s="20"/>
      <c r="R665" s="20"/>
    </row>
    <row r="666" spans="13:18" x14ac:dyDescent="0.25">
      <c r="M666" s="20"/>
      <c r="N666" s="20"/>
      <c r="O666" s="20"/>
      <c r="P666" s="20"/>
      <c r="Q666" s="20"/>
      <c r="R666" s="20"/>
    </row>
    <row r="667" spans="13:18" x14ac:dyDescent="0.25">
      <c r="M667" s="20"/>
      <c r="N667" s="20"/>
      <c r="O667" s="20"/>
      <c r="P667" s="20"/>
      <c r="Q667" s="20"/>
      <c r="R667" s="20"/>
    </row>
    <row r="668" spans="13:18" x14ac:dyDescent="0.25">
      <c r="M668" s="20"/>
      <c r="N668" s="20"/>
      <c r="O668" s="20"/>
      <c r="P668" s="20"/>
      <c r="Q668" s="20"/>
      <c r="R668" s="20"/>
    </row>
    <row r="669" spans="13:18" x14ac:dyDescent="0.25">
      <c r="M669" s="20"/>
      <c r="N669" s="20"/>
      <c r="O669" s="20"/>
      <c r="P669" s="20"/>
      <c r="Q669" s="20"/>
      <c r="R669" s="20"/>
    </row>
    <row r="670" spans="13:18" x14ac:dyDescent="0.25">
      <c r="M670" s="20"/>
      <c r="N670" s="20"/>
      <c r="O670" s="20"/>
      <c r="P670" s="20"/>
      <c r="Q670" s="20"/>
      <c r="R670" s="20"/>
    </row>
    <row r="671" spans="13:18" x14ac:dyDescent="0.25">
      <c r="M671" s="20"/>
      <c r="N671" s="20"/>
      <c r="O671" s="20"/>
      <c r="P671" s="20"/>
      <c r="Q671" s="20"/>
      <c r="R671" s="20"/>
    </row>
    <row r="672" spans="13:18" x14ac:dyDescent="0.25">
      <c r="M672" s="20"/>
      <c r="N672" s="20"/>
      <c r="O672" s="20"/>
      <c r="P672" s="20"/>
      <c r="Q672" s="20"/>
      <c r="R672" s="20"/>
    </row>
    <row r="673" spans="13:18" x14ac:dyDescent="0.25">
      <c r="M673" s="20"/>
      <c r="N673" s="20"/>
      <c r="O673" s="20"/>
      <c r="P673" s="20"/>
      <c r="Q673" s="20"/>
      <c r="R673" s="20"/>
    </row>
    <row r="674" spans="13:18" x14ac:dyDescent="0.25">
      <c r="M674" s="20"/>
      <c r="N674" s="20"/>
      <c r="O674" s="20"/>
      <c r="P674" s="20"/>
      <c r="Q674" s="20"/>
      <c r="R674" s="20"/>
    </row>
    <row r="675" spans="13:18" x14ac:dyDescent="0.25">
      <c r="M675" s="20"/>
      <c r="N675" s="20"/>
      <c r="O675" s="20"/>
      <c r="P675" s="20"/>
      <c r="Q675" s="20"/>
      <c r="R675" s="20"/>
    </row>
    <row r="676" spans="13:18" x14ac:dyDescent="0.25">
      <c r="M676" s="20"/>
      <c r="N676" s="20"/>
      <c r="O676" s="20"/>
      <c r="P676" s="20"/>
      <c r="Q676" s="20"/>
      <c r="R676" s="20"/>
    </row>
    <row r="677" spans="13:18" x14ac:dyDescent="0.25">
      <c r="M677" s="20"/>
      <c r="N677" s="20"/>
      <c r="O677" s="20"/>
      <c r="P677" s="20"/>
      <c r="Q677" s="20"/>
      <c r="R677" s="20"/>
    </row>
    <row r="678" spans="13:18" x14ac:dyDescent="0.25">
      <c r="M678" s="20"/>
      <c r="N678" s="20"/>
      <c r="O678" s="20"/>
      <c r="P678" s="20"/>
      <c r="Q678" s="20"/>
      <c r="R678" s="20"/>
    </row>
    <row r="679" spans="13:18" x14ac:dyDescent="0.25">
      <c r="M679" s="20"/>
      <c r="N679" s="20"/>
      <c r="O679" s="20"/>
      <c r="P679" s="20"/>
      <c r="Q679" s="20"/>
      <c r="R679" s="20"/>
    </row>
    <row r="680" spans="13:18" x14ac:dyDescent="0.25">
      <c r="M680" s="20"/>
      <c r="N680" s="20"/>
      <c r="O680" s="20"/>
      <c r="P680" s="20"/>
      <c r="Q680" s="20"/>
      <c r="R680" s="20"/>
    </row>
    <row r="681" spans="13:18" x14ac:dyDescent="0.25">
      <c r="M681" s="20"/>
      <c r="N681" s="20"/>
      <c r="O681" s="20"/>
      <c r="P681" s="20"/>
      <c r="Q681" s="20"/>
      <c r="R681" s="20"/>
    </row>
    <row r="682" spans="13:18" x14ac:dyDescent="0.25">
      <c r="M682" s="20"/>
      <c r="N682" s="20"/>
      <c r="O682" s="20"/>
      <c r="P682" s="20"/>
      <c r="Q682" s="20"/>
      <c r="R682" s="20"/>
    </row>
    <row r="683" spans="13:18" x14ac:dyDescent="0.25">
      <c r="M683" s="20"/>
      <c r="N683" s="20"/>
      <c r="O683" s="20"/>
      <c r="P683" s="20"/>
      <c r="Q683" s="20"/>
      <c r="R683" s="20"/>
    </row>
    <row r="684" spans="13:18" x14ac:dyDescent="0.25">
      <c r="M684" s="20"/>
      <c r="N684" s="20"/>
      <c r="O684" s="20"/>
      <c r="P684" s="20"/>
      <c r="Q684" s="20"/>
      <c r="R684" s="20"/>
    </row>
    <row r="685" spans="13:18" x14ac:dyDescent="0.25">
      <c r="M685" s="20"/>
      <c r="N685" s="20"/>
      <c r="O685" s="20"/>
      <c r="P685" s="20"/>
      <c r="Q685" s="20"/>
      <c r="R685" s="20"/>
    </row>
    <row r="686" spans="13:18" x14ac:dyDescent="0.25">
      <c r="M686" s="20"/>
      <c r="N686" s="20"/>
      <c r="O686" s="20"/>
      <c r="P686" s="20"/>
      <c r="Q686" s="20"/>
      <c r="R686" s="20"/>
    </row>
    <row r="687" spans="13:18" x14ac:dyDescent="0.25">
      <c r="M687" s="20"/>
      <c r="N687" s="20"/>
      <c r="O687" s="20"/>
      <c r="P687" s="20"/>
      <c r="Q687" s="20"/>
      <c r="R687" s="20"/>
    </row>
    <row r="688" spans="13:18" x14ac:dyDescent="0.25">
      <c r="M688" s="20"/>
      <c r="N688" s="20"/>
      <c r="O688" s="20"/>
      <c r="P688" s="20"/>
      <c r="Q688" s="20"/>
      <c r="R688" s="20"/>
    </row>
    <row r="689" spans="13:18" x14ac:dyDescent="0.25">
      <c r="M689" s="20"/>
      <c r="N689" s="20"/>
      <c r="O689" s="20"/>
      <c r="P689" s="20"/>
      <c r="Q689" s="20"/>
      <c r="R689" s="20"/>
    </row>
    <row r="690" spans="13:18" x14ac:dyDescent="0.25">
      <c r="M690" s="20"/>
      <c r="N690" s="20"/>
      <c r="O690" s="20"/>
      <c r="P690" s="20"/>
      <c r="Q690" s="20"/>
      <c r="R690" s="20"/>
    </row>
    <row r="691" spans="13:18" x14ac:dyDescent="0.25">
      <c r="M691" s="20"/>
      <c r="N691" s="20"/>
      <c r="O691" s="20"/>
      <c r="P691" s="20"/>
      <c r="Q691" s="20"/>
      <c r="R691" s="20"/>
    </row>
    <row r="692" spans="13:18" x14ac:dyDescent="0.25">
      <c r="M692" s="20"/>
      <c r="N692" s="20"/>
      <c r="O692" s="20"/>
      <c r="P692" s="20"/>
      <c r="Q692" s="20"/>
      <c r="R692" s="20"/>
    </row>
    <row r="693" spans="13:18" x14ac:dyDescent="0.25">
      <c r="M693" s="20"/>
      <c r="N693" s="20"/>
      <c r="O693" s="20"/>
      <c r="P693" s="20"/>
      <c r="Q693" s="20"/>
      <c r="R693" s="20"/>
    </row>
    <row r="694" spans="13:18" x14ac:dyDescent="0.25">
      <c r="M694" s="20"/>
      <c r="N694" s="20"/>
      <c r="O694" s="20"/>
      <c r="P694" s="20"/>
      <c r="Q694" s="20"/>
      <c r="R694" s="20"/>
    </row>
    <row r="695" spans="13:18" x14ac:dyDescent="0.25">
      <c r="M695" s="20"/>
      <c r="N695" s="20"/>
      <c r="O695" s="20"/>
      <c r="P695" s="20"/>
      <c r="Q695" s="20"/>
      <c r="R695" s="20"/>
    </row>
    <row r="696" spans="13:18" x14ac:dyDescent="0.25">
      <c r="M696" s="20"/>
      <c r="N696" s="20"/>
      <c r="O696" s="20"/>
      <c r="P696" s="20"/>
      <c r="Q696" s="20"/>
      <c r="R696" s="20"/>
    </row>
    <row r="697" spans="13:18" x14ac:dyDescent="0.25">
      <c r="M697" s="20"/>
      <c r="N697" s="20"/>
      <c r="O697" s="20"/>
      <c r="P697" s="20"/>
      <c r="Q697" s="20"/>
      <c r="R697" s="20"/>
    </row>
    <row r="698" spans="13:18" x14ac:dyDescent="0.25">
      <c r="M698" s="20"/>
      <c r="N698" s="20"/>
      <c r="O698" s="20"/>
      <c r="P698" s="20"/>
      <c r="Q698" s="20"/>
      <c r="R698" s="20"/>
    </row>
    <row r="699" spans="13:18" x14ac:dyDescent="0.25">
      <c r="M699" s="20"/>
      <c r="N699" s="20"/>
      <c r="O699" s="20"/>
      <c r="P699" s="20"/>
      <c r="Q699" s="20"/>
      <c r="R699" s="20"/>
    </row>
    <row r="700" spans="13:18" x14ac:dyDescent="0.25">
      <c r="M700" s="20"/>
      <c r="N700" s="20"/>
      <c r="O700" s="20"/>
      <c r="P700" s="20"/>
      <c r="Q700" s="20"/>
      <c r="R700" s="20"/>
    </row>
    <row r="701" spans="13:18" x14ac:dyDescent="0.25">
      <c r="M701" s="20"/>
      <c r="N701" s="20"/>
      <c r="O701" s="20"/>
      <c r="P701" s="20"/>
      <c r="Q701" s="20"/>
      <c r="R701" s="20"/>
    </row>
    <row r="702" spans="13:18" x14ac:dyDescent="0.25">
      <c r="M702" s="20"/>
      <c r="N702" s="20"/>
      <c r="O702" s="20"/>
      <c r="P702" s="20"/>
      <c r="Q702" s="20"/>
      <c r="R702" s="20"/>
    </row>
    <row r="703" spans="13:18" x14ac:dyDescent="0.25">
      <c r="M703" s="20"/>
      <c r="N703" s="20"/>
      <c r="O703" s="20"/>
      <c r="P703" s="20"/>
      <c r="Q703" s="20"/>
      <c r="R703" s="20"/>
    </row>
    <row r="704" spans="13:18" x14ac:dyDescent="0.25">
      <c r="M704" s="20"/>
      <c r="N704" s="20"/>
      <c r="O704" s="20"/>
      <c r="P704" s="20"/>
      <c r="Q704" s="20"/>
      <c r="R704" s="20"/>
    </row>
    <row r="705" spans="13:18" x14ac:dyDescent="0.25">
      <c r="M705" s="20"/>
      <c r="N705" s="20"/>
      <c r="O705" s="20"/>
      <c r="P705" s="20"/>
      <c r="Q705" s="20"/>
      <c r="R705" s="20"/>
    </row>
    <row r="706" spans="13:18" x14ac:dyDescent="0.25">
      <c r="M706" s="20"/>
      <c r="N706" s="20"/>
      <c r="O706" s="20"/>
      <c r="P706" s="20"/>
      <c r="Q706" s="20"/>
      <c r="R706" s="20"/>
    </row>
    <row r="707" spans="13:18" x14ac:dyDescent="0.25">
      <c r="M707" s="20"/>
      <c r="N707" s="20"/>
      <c r="O707" s="20"/>
      <c r="P707" s="20"/>
      <c r="Q707" s="20"/>
      <c r="R707" s="20"/>
    </row>
    <row r="708" spans="13:18" x14ac:dyDescent="0.25">
      <c r="M708" s="20"/>
      <c r="N708" s="20"/>
      <c r="O708" s="20"/>
      <c r="P708" s="20"/>
      <c r="Q708" s="20"/>
      <c r="R708" s="20"/>
    </row>
    <row r="709" spans="13:18" x14ac:dyDescent="0.25">
      <c r="M709" s="20"/>
      <c r="N709" s="20"/>
      <c r="O709" s="20"/>
      <c r="P709" s="20"/>
      <c r="Q709" s="20"/>
      <c r="R709" s="20"/>
    </row>
    <row r="710" spans="13:18" x14ac:dyDescent="0.25">
      <c r="M710" s="20"/>
      <c r="N710" s="20"/>
      <c r="O710" s="20"/>
      <c r="P710" s="20"/>
      <c r="Q710" s="20"/>
      <c r="R710" s="20"/>
    </row>
    <row r="711" spans="13:18" x14ac:dyDescent="0.25">
      <c r="M711" s="20"/>
      <c r="N711" s="20"/>
      <c r="O711" s="20"/>
      <c r="P711" s="20"/>
      <c r="Q711" s="20"/>
      <c r="R711" s="20"/>
    </row>
    <row r="712" spans="13:18" x14ac:dyDescent="0.25">
      <c r="M712" s="20"/>
      <c r="N712" s="20"/>
      <c r="O712" s="20"/>
      <c r="P712" s="20"/>
      <c r="Q712" s="20"/>
      <c r="R712" s="20"/>
    </row>
    <row r="713" spans="13:18" x14ac:dyDescent="0.25">
      <c r="M713" s="20"/>
      <c r="N713" s="20"/>
      <c r="O713" s="20"/>
      <c r="P713" s="20"/>
      <c r="Q713" s="20"/>
      <c r="R713" s="20"/>
    </row>
    <row r="714" spans="13:18" x14ac:dyDescent="0.25">
      <c r="M714" s="20"/>
      <c r="N714" s="20"/>
      <c r="O714" s="20"/>
      <c r="P714" s="20"/>
      <c r="Q714" s="20"/>
      <c r="R714" s="20"/>
    </row>
    <row r="715" spans="13:18" x14ac:dyDescent="0.25">
      <c r="M715" s="20"/>
      <c r="N715" s="20"/>
      <c r="O715" s="20"/>
      <c r="P715" s="20"/>
      <c r="Q715" s="20"/>
      <c r="R715" s="20"/>
    </row>
    <row r="716" spans="13:18" x14ac:dyDescent="0.25">
      <c r="M716" s="20"/>
      <c r="N716" s="20"/>
      <c r="O716" s="20"/>
      <c r="P716" s="20"/>
      <c r="Q716" s="20"/>
      <c r="R716" s="20"/>
    </row>
    <row r="717" spans="13:18" x14ac:dyDescent="0.25">
      <c r="M717" s="20"/>
      <c r="N717" s="20"/>
      <c r="O717" s="20"/>
      <c r="P717" s="20"/>
      <c r="Q717" s="20"/>
      <c r="R717" s="20"/>
    </row>
    <row r="718" spans="13:18" x14ac:dyDescent="0.25">
      <c r="M718" s="20"/>
      <c r="N718" s="20"/>
      <c r="O718" s="20"/>
      <c r="P718" s="20"/>
      <c r="Q718" s="20"/>
      <c r="R718" s="20"/>
    </row>
    <row r="719" spans="13:18" x14ac:dyDescent="0.25">
      <c r="M719" s="20"/>
      <c r="N719" s="20"/>
      <c r="O719" s="20"/>
      <c r="P719" s="20"/>
      <c r="Q719" s="20"/>
      <c r="R719" s="20"/>
    </row>
    <row r="720" spans="13:18" x14ac:dyDescent="0.25">
      <c r="M720" s="20"/>
      <c r="N720" s="20"/>
      <c r="O720" s="20"/>
      <c r="P720" s="20"/>
      <c r="Q720" s="20"/>
      <c r="R720" s="20"/>
    </row>
    <row r="721" spans="13:18" x14ac:dyDescent="0.25">
      <c r="M721" s="20"/>
      <c r="N721" s="20"/>
      <c r="O721" s="20"/>
      <c r="P721" s="20"/>
      <c r="Q721" s="20"/>
      <c r="R721" s="20"/>
    </row>
    <row r="722" spans="13:18" x14ac:dyDescent="0.25">
      <c r="M722" s="20"/>
      <c r="N722" s="20"/>
      <c r="O722" s="20"/>
      <c r="P722" s="20"/>
      <c r="Q722" s="20"/>
      <c r="R722" s="20"/>
    </row>
    <row r="723" spans="13:18" x14ac:dyDescent="0.25">
      <c r="M723" s="20"/>
      <c r="N723" s="20"/>
      <c r="O723" s="20"/>
      <c r="P723" s="20"/>
      <c r="Q723" s="20"/>
      <c r="R723" s="20"/>
    </row>
    <row r="724" spans="13:18" x14ac:dyDescent="0.25">
      <c r="M724" s="20"/>
      <c r="N724" s="20"/>
      <c r="O724" s="20"/>
      <c r="P724" s="20"/>
      <c r="Q724" s="20"/>
      <c r="R724" s="20"/>
    </row>
    <row r="725" spans="13:18" x14ac:dyDescent="0.25">
      <c r="M725" s="20"/>
      <c r="N725" s="20"/>
      <c r="O725" s="20"/>
      <c r="P725" s="20"/>
      <c r="Q725" s="20"/>
      <c r="R725" s="20"/>
    </row>
    <row r="726" spans="13:18" x14ac:dyDescent="0.25">
      <c r="M726" s="20"/>
      <c r="N726" s="20"/>
      <c r="O726" s="20"/>
      <c r="P726" s="20"/>
      <c r="Q726" s="20"/>
      <c r="R726" s="20"/>
    </row>
    <row r="727" spans="13:18" x14ac:dyDescent="0.25">
      <c r="M727" s="20"/>
      <c r="N727" s="20"/>
      <c r="O727" s="20"/>
      <c r="P727" s="20"/>
      <c r="Q727" s="20"/>
      <c r="R727" s="20"/>
    </row>
    <row r="728" spans="13:18" x14ac:dyDescent="0.25">
      <c r="M728" s="20"/>
      <c r="N728" s="20"/>
      <c r="O728" s="20"/>
      <c r="P728" s="20"/>
      <c r="Q728" s="20"/>
      <c r="R728" s="20"/>
    </row>
    <row r="729" spans="13:18" x14ac:dyDescent="0.25">
      <c r="M729" s="20"/>
      <c r="N729" s="20"/>
      <c r="O729" s="20"/>
      <c r="P729" s="20"/>
      <c r="Q729" s="20"/>
      <c r="R729" s="20"/>
    </row>
    <row r="730" spans="13:18" x14ac:dyDescent="0.25">
      <c r="M730" s="20"/>
      <c r="N730" s="20"/>
      <c r="O730" s="20"/>
      <c r="P730" s="20"/>
      <c r="Q730" s="20"/>
      <c r="R730" s="20"/>
    </row>
    <row r="731" spans="13:18" x14ac:dyDescent="0.25">
      <c r="M731" s="20"/>
      <c r="N731" s="20"/>
      <c r="O731" s="20"/>
      <c r="P731" s="20"/>
      <c r="Q731" s="20"/>
      <c r="R731" s="20"/>
    </row>
    <row r="732" spans="13:18" x14ac:dyDescent="0.25">
      <c r="M732" s="20"/>
      <c r="N732" s="20"/>
      <c r="O732" s="20"/>
      <c r="P732" s="20"/>
      <c r="Q732" s="20"/>
      <c r="R732" s="20"/>
    </row>
    <row r="733" spans="13:18" x14ac:dyDescent="0.25">
      <c r="M733" s="20"/>
      <c r="N733" s="20"/>
      <c r="O733" s="20"/>
      <c r="P733" s="20"/>
      <c r="Q733" s="20"/>
      <c r="R733" s="20"/>
    </row>
    <row r="734" spans="13:18" x14ac:dyDescent="0.25">
      <c r="M734" s="20"/>
      <c r="N734" s="20"/>
      <c r="O734" s="20"/>
      <c r="P734" s="20"/>
      <c r="Q734" s="20"/>
      <c r="R734" s="20"/>
    </row>
    <row r="735" spans="13:18" x14ac:dyDescent="0.25">
      <c r="M735" s="20"/>
      <c r="N735" s="20"/>
      <c r="O735" s="20"/>
      <c r="P735" s="20"/>
      <c r="Q735" s="20"/>
      <c r="R735" s="20"/>
    </row>
    <row r="736" spans="13:18" x14ac:dyDescent="0.25">
      <c r="M736" s="20"/>
      <c r="N736" s="20"/>
      <c r="O736" s="20"/>
      <c r="P736" s="20"/>
      <c r="Q736" s="20"/>
      <c r="R736" s="20"/>
    </row>
    <row r="737" spans="13:18" x14ac:dyDescent="0.25">
      <c r="M737" s="20"/>
      <c r="N737" s="20"/>
      <c r="O737" s="20"/>
      <c r="P737" s="20"/>
      <c r="Q737" s="20"/>
      <c r="R737" s="20"/>
    </row>
    <row r="738" spans="13:18" x14ac:dyDescent="0.25">
      <c r="M738" s="20"/>
      <c r="N738" s="20"/>
      <c r="O738" s="20"/>
      <c r="P738" s="20"/>
      <c r="Q738" s="20"/>
      <c r="R738" s="20"/>
    </row>
    <row r="739" spans="13:18" x14ac:dyDescent="0.25">
      <c r="M739" s="20"/>
      <c r="N739" s="20"/>
      <c r="O739" s="20"/>
      <c r="P739" s="20"/>
      <c r="Q739" s="20"/>
      <c r="R739" s="20"/>
    </row>
    <row r="740" spans="13:18" x14ac:dyDescent="0.25">
      <c r="M740" s="20"/>
      <c r="N740" s="20"/>
      <c r="O740" s="20"/>
      <c r="P740" s="20"/>
      <c r="Q740" s="20"/>
      <c r="R740" s="20"/>
    </row>
    <row r="741" spans="13:18" x14ac:dyDescent="0.25">
      <c r="M741" s="20"/>
      <c r="N741" s="20"/>
      <c r="O741" s="20"/>
      <c r="P741" s="20"/>
      <c r="Q741" s="20"/>
      <c r="R741" s="20"/>
    </row>
    <row r="742" spans="13:18" x14ac:dyDescent="0.25">
      <c r="M742" s="20"/>
      <c r="N742" s="20"/>
      <c r="O742" s="20"/>
      <c r="P742" s="20"/>
      <c r="Q742" s="20"/>
      <c r="R742" s="20"/>
    </row>
    <row r="743" spans="13:18" x14ac:dyDescent="0.25">
      <c r="M743" s="20"/>
      <c r="N743" s="20"/>
      <c r="O743" s="20"/>
      <c r="P743" s="20"/>
      <c r="Q743" s="20"/>
      <c r="R743" s="20"/>
    </row>
    <row r="744" spans="13:18" x14ac:dyDescent="0.25">
      <c r="M744" s="20"/>
      <c r="N744" s="20"/>
      <c r="O744" s="20"/>
      <c r="P744" s="20"/>
      <c r="Q744" s="20"/>
      <c r="R744" s="20"/>
    </row>
    <row r="745" spans="13:18" x14ac:dyDescent="0.25">
      <c r="M745" s="20"/>
      <c r="N745" s="20"/>
      <c r="O745" s="20"/>
      <c r="P745" s="20"/>
      <c r="Q745" s="20"/>
      <c r="R745" s="20"/>
    </row>
    <row r="746" spans="13:18" x14ac:dyDescent="0.25">
      <c r="M746" s="20"/>
      <c r="N746" s="20"/>
      <c r="O746" s="20"/>
      <c r="P746" s="20"/>
      <c r="Q746" s="20"/>
      <c r="R746" s="20"/>
    </row>
    <row r="747" spans="13:18" x14ac:dyDescent="0.25">
      <c r="M747" s="20"/>
      <c r="N747" s="20"/>
      <c r="O747" s="20"/>
      <c r="P747" s="20"/>
      <c r="Q747" s="20"/>
      <c r="R747" s="20"/>
    </row>
    <row r="748" spans="13:18" x14ac:dyDescent="0.25">
      <c r="M748" s="20"/>
      <c r="N748" s="20"/>
      <c r="O748" s="20"/>
      <c r="P748" s="20"/>
      <c r="Q748" s="20"/>
      <c r="R748" s="20"/>
    </row>
    <row r="749" spans="13:18" x14ac:dyDescent="0.25">
      <c r="M749" s="20"/>
      <c r="N749" s="20"/>
      <c r="O749" s="20"/>
      <c r="P749" s="20"/>
      <c r="Q749" s="20"/>
      <c r="R749" s="20"/>
    </row>
    <row r="750" spans="13:18" x14ac:dyDescent="0.25">
      <c r="M750" s="20"/>
      <c r="N750" s="20"/>
      <c r="O750" s="20"/>
      <c r="P750" s="20"/>
      <c r="Q750" s="20"/>
      <c r="R750" s="20"/>
    </row>
    <row r="751" spans="13:18" x14ac:dyDescent="0.25">
      <c r="M751" s="20"/>
      <c r="N751" s="20"/>
      <c r="O751" s="20"/>
      <c r="P751" s="20"/>
      <c r="Q751" s="20"/>
      <c r="R751" s="20"/>
    </row>
    <row r="752" spans="13:18" x14ac:dyDescent="0.25">
      <c r="M752" s="20"/>
      <c r="N752" s="20"/>
      <c r="O752" s="20"/>
      <c r="P752" s="20"/>
      <c r="Q752" s="20"/>
      <c r="R752" s="20"/>
    </row>
    <row r="753" spans="13:18" x14ac:dyDescent="0.25">
      <c r="M753" s="20"/>
      <c r="N753" s="20"/>
      <c r="O753" s="20"/>
      <c r="P753" s="20"/>
      <c r="Q753" s="20"/>
      <c r="R753" s="20"/>
    </row>
    <row r="754" spans="13:18" x14ac:dyDescent="0.25">
      <c r="M754" s="20"/>
      <c r="N754" s="20"/>
      <c r="O754" s="20"/>
      <c r="P754" s="20"/>
      <c r="Q754" s="20"/>
      <c r="R754" s="20"/>
    </row>
    <row r="755" spans="13:18" x14ac:dyDescent="0.25">
      <c r="M755" s="20"/>
      <c r="N755" s="20"/>
      <c r="O755" s="20"/>
      <c r="P755" s="20"/>
      <c r="Q755" s="20"/>
      <c r="R755" s="20"/>
    </row>
    <row r="756" spans="13:18" x14ac:dyDescent="0.25">
      <c r="M756" s="20"/>
      <c r="N756" s="20"/>
      <c r="O756" s="20"/>
      <c r="P756" s="20"/>
      <c r="Q756" s="20"/>
      <c r="R756" s="20"/>
    </row>
    <row r="757" spans="13:18" x14ac:dyDescent="0.25">
      <c r="M757" s="20"/>
      <c r="N757" s="20"/>
      <c r="O757" s="20"/>
      <c r="P757" s="20"/>
      <c r="Q757" s="20"/>
      <c r="R757" s="20"/>
    </row>
    <row r="758" spans="13:18" x14ac:dyDescent="0.25">
      <c r="M758" s="20"/>
      <c r="N758" s="20"/>
      <c r="O758" s="20"/>
      <c r="P758" s="20"/>
      <c r="Q758" s="20"/>
      <c r="R758" s="20"/>
    </row>
    <row r="759" spans="13:18" x14ac:dyDescent="0.25">
      <c r="M759" s="20"/>
      <c r="N759" s="20"/>
      <c r="O759" s="20"/>
      <c r="P759" s="20"/>
      <c r="Q759" s="20"/>
      <c r="R759" s="20"/>
    </row>
    <row r="760" spans="13:18" x14ac:dyDescent="0.25">
      <c r="M760" s="20"/>
      <c r="N760" s="20"/>
      <c r="O760" s="20"/>
      <c r="P760" s="20"/>
      <c r="Q760" s="20"/>
      <c r="R760" s="20"/>
    </row>
    <row r="761" spans="13:18" x14ac:dyDescent="0.25">
      <c r="M761" s="20"/>
      <c r="N761" s="20"/>
      <c r="O761" s="20"/>
      <c r="P761" s="20"/>
      <c r="Q761" s="20"/>
      <c r="R761" s="20"/>
    </row>
    <row r="762" spans="13:18" x14ac:dyDescent="0.25">
      <c r="M762" s="20"/>
      <c r="N762" s="20"/>
      <c r="O762" s="20"/>
      <c r="P762" s="20"/>
      <c r="Q762" s="20"/>
      <c r="R762" s="20"/>
    </row>
    <row r="763" spans="13:18" x14ac:dyDescent="0.25">
      <c r="M763" s="20"/>
      <c r="N763" s="20"/>
      <c r="O763" s="20"/>
      <c r="P763" s="20"/>
      <c r="Q763" s="20"/>
      <c r="R763" s="20"/>
    </row>
    <row r="764" spans="13:18" x14ac:dyDescent="0.25">
      <c r="M764" s="20"/>
      <c r="N764" s="20"/>
      <c r="O764" s="20"/>
      <c r="P764" s="20"/>
      <c r="Q764" s="20"/>
      <c r="R764" s="20"/>
    </row>
    <row r="765" spans="13:18" x14ac:dyDescent="0.25">
      <c r="M765" s="20"/>
      <c r="N765" s="20"/>
      <c r="O765" s="20"/>
      <c r="P765" s="20"/>
      <c r="Q765" s="20"/>
      <c r="R765" s="20"/>
    </row>
    <row r="766" spans="13:18" x14ac:dyDescent="0.25">
      <c r="M766" s="20"/>
      <c r="N766" s="20"/>
      <c r="O766" s="20"/>
      <c r="P766" s="20"/>
      <c r="Q766" s="20"/>
      <c r="R766" s="20"/>
    </row>
    <row r="767" spans="13:18" x14ac:dyDescent="0.25">
      <c r="M767" s="20"/>
      <c r="N767" s="20"/>
      <c r="O767" s="20"/>
      <c r="P767" s="20"/>
      <c r="Q767" s="20"/>
      <c r="R767" s="20"/>
    </row>
    <row r="768" spans="13:18" x14ac:dyDescent="0.25">
      <c r="M768" s="20"/>
      <c r="N768" s="20"/>
      <c r="O768" s="20"/>
      <c r="P768" s="20"/>
      <c r="Q768" s="20"/>
      <c r="R768" s="20"/>
    </row>
    <row r="769" spans="13:18" x14ac:dyDescent="0.25">
      <c r="M769" s="20"/>
      <c r="N769" s="20"/>
      <c r="O769" s="20"/>
      <c r="P769" s="20"/>
      <c r="Q769" s="20"/>
      <c r="R769" s="20"/>
    </row>
    <row r="770" spans="13:18" x14ac:dyDescent="0.25">
      <c r="M770" s="20"/>
      <c r="N770" s="20"/>
      <c r="O770" s="20"/>
      <c r="P770" s="20"/>
      <c r="Q770" s="20"/>
      <c r="R770" s="20"/>
    </row>
    <row r="771" spans="13:18" x14ac:dyDescent="0.25">
      <c r="M771" s="20"/>
      <c r="N771" s="20"/>
      <c r="O771" s="20"/>
      <c r="P771" s="20"/>
      <c r="Q771" s="20"/>
      <c r="R771" s="20"/>
    </row>
    <row r="772" spans="13:18" x14ac:dyDescent="0.25">
      <c r="M772" s="20"/>
      <c r="N772" s="20"/>
      <c r="O772" s="20"/>
      <c r="P772" s="20"/>
      <c r="Q772" s="20"/>
      <c r="R772" s="20"/>
    </row>
    <row r="773" spans="13:18" x14ac:dyDescent="0.25">
      <c r="M773" s="20"/>
      <c r="N773" s="20"/>
      <c r="O773" s="20"/>
      <c r="P773" s="20"/>
      <c r="Q773" s="20"/>
      <c r="R773" s="20"/>
    </row>
    <row r="774" spans="13:18" x14ac:dyDescent="0.25">
      <c r="M774" s="20"/>
      <c r="N774" s="20"/>
      <c r="O774" s="20"/>
      <c r="P774" s="20"/>
      <c r="Q774" s="20"/>
      <c r="R774" s="20"/>
    </row>
    <row r="775" spans="13:18" x14ac:dyDescent="0.25">
      <c r="M775" s="20"/>
      <c r="N775" s="20"/>
      <c r="O775" s="20"/>
      <c r="P775" s="20"/>
      <c r="Q775" s="20"/>
      <c r="R775" s="20"/>
    </row>
    <row r="776" spans="13:18" x14ac:dyDescent="0.25">
      <c r="M776" s="20"/>
      <c r="N776" s="20"/>
      <c r="O776" s="20"/>
      <c r="P776" s="20"/>
      <c r="Q776" s="20"/>
      <c r="R776" s="20"/>
    </row>
    <row r="777" spans="13:18" x14ac:dyDescent="0.25">
      <c r="M777" s="20"/>
      <c r="N777" s="20"/>
      <c r="O777" s="20"/>
      <c r="P777" s="20"/>
      <c r="Q777" s="20"/>
      <c r="R777" s="20"/>
    </row>
    <row r="778" spans="13:18" x14ac:dyDescent="0.25">
      <c r="M778" s="20"/>
      <c r="N778" s="20"/>
      <c r="O778" s="20"/>
      <c r="P778" s="20"/>
      <c r="Q778" s="20"/>
      <c r="R778" s="20"/>
    </row>
    <row r="779" spans="13:18" x14ac:dyDescent="0.25">
      <c r="M779" s="20"/>
      <c r="N779" s="20"/>
      <c r="O779" s="20"/>
      <c r="P779" s="20"/>
      <c r="Q779" s="20"/>
      <c r="R779" s="20"/>
    </row>
    <row r="780" spans="13:18" x14ac:dyDescent="0.25">
      <c r="M780" s="20"/>
      <c r="N780" s="20"/>
      <c r="O780" s="20"/>
      <c r="P780" s="20"/>
      <c r="Q780" s="20"/>
      <c r="R780" s="20"/>
    </row>
    <row r="781" spans="13:18" x14ac:dyDescent="0.25">
      <c r="M781" s="20"/>
      <c r="N781" s="20"/>
      <c r="O781" s="20"/>
      <c r="P781" s="20"/>
      <c r="Q781" s="20"/>
      <c r="R781" s="20"/>
    </row>
    <row r="782" spans="13:18" x14ac:dyDescent="0.25">
      <c r="M782" s="20"/>
      <c r="N782" s="20"/>
      <c r="O782" s="20"/>
      <c r="P782" s="20"/>
      <c r="Q782" s="20"/>
      <c r="R782" s="20"/>
    </row>
    <row r="783" spans="13:18" x14ac:dyDescent="0.25">
      <c r="M783" s="20"/>
      <c r="N783" s="20"/>
      <c r="O783" s="20"/>
      <c r="P783" s="20"/>
      <c r="Q783" s="20"/>
      <c r="R783" s="20"/>
    </row>
    <row r="784" spans="13:18" x14ac:dyDescent="0.25">
      <c r="M784" s="20"/>
      <c r="N784" s="20"/>
      <c r="O784" s="20"/>
      <c r="P784" s="20"/>
      <c r="Q784" s="20"/>
      <c r="R784" s="20"/>
    </row>
    <row r="785" spans="13:18" x14ac:dyDescent="0.25">
      <c r="M785" s="20"/>
      <c r="N785" s="20"/>
      <c r="O785" s="20"/>
      <c r="P785" s="20"/>
      <c r="Q785" s="20"/>
      <c r="R785" s="20"/>
    </row>
    <row r="786" spans="13:18" x14ac:dyDescent="0.25">
      <c r="M786" s="20"/>
      <c r="N786" s="20"/>
      <c r="O786" s="20"/>
      <c r="P786" s="20"/>
      <c r="Q786" s="20"/>
      <c r="R786" s="20"/>
    </row>
    <row r="787" spans="13:18" x14ac:dyDescent="0.25">
      <c r="M787" s="20"/>
      <c r="N787" s="20"/>
      <c r="O787" s="20"/>
      <c r="P787" s="20"/>
      <c r="Q787" s="20"/>
      <c r="R787" s="20"/>
    </row>
    <row r="788" spans="13:18" x14ac:dyDescent="0.25">
      <c r="M788" s="20"/>
      <c r="N788" s="20"/>
      <c r="O788" s="20"/>
      <c r="P788" s="20"/>
      <c r="Q788" s="20"/>
      <c r="R788" s="20"/>
    </row>
    <row r="789" spans="13:18" x14ac:dyDescent="0.25">
      <c r="M789" s="20"/>
      <c r="N789" s="20"/>
      <c r="O789" s="20"/>
      <c r="P789" s="20"/>
      <c r="Q789" s="20"/>
      <c r="R789" s="20"/>
    </row>
    <row r="790" spans="13:18" x14ac:dyDescent="0.25">
      <c r="M790" s="20"/>
      <c r="N790" s="20"/>
      <c r="O790" s="20"/>
      <c r="P790" s="20"/>
      <c r="Q790" s="20"/>
      <c r="R790" s="20"/>
    </row>
    <row r="791" spans="13:18" x14ac:dyDescent="0.25">
      <c r="M791" s="20"/>
      <c r="N791" s="20"/>
      <c r="O791" s="20"/>
      <c r="P791" s="20"/>
      <c r="Q791" s="20"/>
      <c r="R791" s="20"/>
    </row>
    <row r="792" spans="13:18" x14ac:dyDescent="0.25">
      <c r="M792" s="20"/>
      <c r="N792" s="20"/>
      <c r="O792" s="20"/>
      <c r="P792" s="20"/>
      <c r="Q792" s="20"/>
      <c r="R792" s="20"/>
    </row>
    <row r="793" spans="13:18" x14ac:dyDescent="0.25">
      <c r="M793" s="20"/>
      <c r="N793" s="20"/>
      <c r="O793" s="20"/>
      <c r="P793" s="20"/>
      <c r="Q793" s="20"/>
      <c r="R793" s="20"/>
    </row>
    <row r="794" spans="13:18" x14ac:dyDescent="0.25">
      <c r="M794" s="20"/>
      <c r="N794" s="20"/>
      <c r="O794" s="20"/>
      <c r="P794" s="20"/>
      <c r="Q794" s="20"/>
      <c r="R794" s="20"/>
    </row>
    <row r="795" spans="13:18" x14ac:dyDescent="0.25">
      <c r="M795" s="20"/>
      <c r="N795" s="20"/>
      <c r="O795" s="20"/>
      <c r="P795" s="20"/>
      <c r="Q795" s="20"/>
      <c r="R795" s="20"/>
    </row>
    <row r="796" spans="13:18" x14ac:dyDescent="0.25">
      <c r="M796" s="20"/>
      <c r="N796" s="20"/>
      <c r="O796" s="20"/>
      <c r="P796" s="20"/>
      <c r="Q796" s="20"/>
      <c r="R796" s="20"/>
    </row>
    <row r="797" spans="13:18" x14ac:dyDescent="0.25">
      <c r="M797" s="20"/>
      <c r="N797" s="20"/>
      <c r="O797" s="20"/>
      <c r="P797" s="20"/>
      <c r="Q797" s="20"/>
      <c r="R797" s="20"/>
    </row>
    <row r="798" spans="13:18" x14ac:dyDescent="0.25">
      <c r="M798" s="20"/>
      <c r="N798" s="20"/>
      <c r="O798" s="20"/>
      <c r="P798" s="20"/>
      <c r="Q798" s="20"/>
      <c r="R798" s="20"/>
    </row>
    <row r="799" spans="13:18" x14ac:dyDescent="0.25">
      <c r="M799" s="20"/>
      <c r="N799" s="20"/>
      <c r="O799" s="20"/>
      <c r="P799" s="20"/>
      <c r="Q799" s="20"/>
      <c r="R799" s="20"/>
    </row>
    <row r="800" spans="13:18" x14ac:dyDescent="0.25">
      <c r="M800" s="20"/>
      <c r="N800" s="20"/>
      <c r="O800" s="20"/>
      <c r="P800" s="20"/>
      <c r="Q800" s="20"/>
      <c r="R800" s="20"/>
    </row>
    <row r="801" spans="13:18" x14ac:dyDescent="0.25">
      <c r="M801" s="20"/>
      <c r="N801" s="20"/>
      <c r="O801" s="20"/>
      <c r="P801" s="20"/>
      <c r="Q801" s="20"/>
      <c r="R801" s="20"/>
    </row>
    <row r="802" spans="13:18" x14ac:dyDescent="0.25">
      <c r="M802" s="20"/>
      <c r="N802" s="20"/>
      <c r="O802" s="20"/>
      <c r="P802" s="20"/>
      <c r="Q802" s="20"/>
      <c r="R802" s="20"/>
    </row>
    <row r="803" spans="13:18" x14ac:dyDescent="0.25">
      <c r="M803" s="20"/>
      <c r="N803" s="20"/>
      <c r="O803" s="20"/>
      <c r="P803" s="20"/>
      <c r="Q803" s="20"/>
      <c r="R803" s="20"/>
    </row>
    <row r="804" spans="13:18" x14ac:dyDescent="0.25">
      <c r="M804" s="20"/>
      <c r="N804" s="20"/>
      <c r="O804" s="20"/>
      <c r="P804" s="20"/>
      <c r="Q804" s="20"/>
      <c r="R804" s="20"/>
    </row>
    <row r="805" spans="13:18" x14ac:dyDescent="0.25">
      <c r="M805" s="20"/>
      <c r="N805" s="20"/>
      <c r="O805" s="20"/>
      <c r="P805" s="20"/>
      <c r="Q805" s="20"/>
      <c r="R805" s="20"/>
    </row>
    <row r="806" spans="13:18" x14ac:dyDescent="0.25">
      <c r="M806" s="20"/>
      <c r="N806" s="20"/>
      <c r="O806" s="20"/>
      <c r="P806" s="20"/>
      <c r="Q806" s="20"/>
      <c r="R806" s="20"/>
    </row>
    <row r="807" spans="13:18" x14ac:dyDescent="0.25">
      <c r="M807" s="20"/>
      <c r="N807" s="20"/>
      <c r="O807" s="20"/>
      <c r="P807" s="20"/>
      <c r="Q807" s="20"/>
      <c r="R807" s="20"/>
    </row>
    <row r="808" spans="13:18" x14ac:dyDescent="0.25">
      <c r="M808" s="20"/>
      <c r="N808" s="20"/>
      <c r="O808" s="20"/>
      <c r="P808" s="20"/>
      <c r="Q808" s="20"/>
      <c r="R808" s="20"/>
    </row>
    <row r="809" spans="13:18" x14ac:dyDescent="0.25">
      <c r="M809" s="20"/>
      <c r="N809" s="20"/>
      <c r="O809" s="20"/>
      <c r="P809" s="20"/>
      <c r="Q809" s="20"/>
      <c r="R809" s="20"/>
    </row>
    <row r="810" spans="13:18" x14ac:dyDescent="0.25">
      <c r="M810" s="20"/>
      <c r="N810" s="20"/>
      <c r="O810" s="20"/>
      <c r="P810" s="20"/>
      <c r="Q810" s="20"/>
      <c r="R810" s="20"/>
    </row>
    <row r="811" spans="13:18" x14ac:dyDescent="0.25">
      <c r="M811" s="20"/>
      <c r="N811" s="20"/>
      <c r="O811" s="20"/>
      <c r="P811" s="20"/>
      <c r="Q811" s="20"/>
      <c r="R811" s="20"/>
    </row>
    <row r="812" spans="13:18" x14ac:dyDescent="0.25">
      <c r="M812" s="20"/>
      <c r="N812" s="20"/>
      <c r="O812" s="20"/>
      <c r="P812" s="20"/>
      <c r="Q812" s="20"/>
      <c r="R812" s="20"/>
    </row>
    <row r="813" spans="13:18" x14ac:dyDescent="0.25">
      <c r="M813" s="20"/>
      <c r="N813" s="20"/>
      <c r="O813" s="20"/>
      <c r="P813" s="20"/>
      <c r="Q813" s="20"/>
      <c r="R813" s="20"/>
    </row>
    <row r="814" spans="13:18" x14ac:dyDescent="0.25">
      <c r="M814" s="20"/>
      <c r="N814" s="20"/>
      <c r="O814" s="20"/>
      <c r="P814" s="20"/>
      <c r="Q814" s="20"/>
      <c r="R814" s="20"/>
    </row>
    <row r="815" spans="13:18" x14ac:dyDescent="0.25">
      <c r="M815" s="20"/>
      <c r="N815" s="20"/>
      <c r="O815" s="20"/>
      <c r="P815" s="20"/>
      <c r="Q815" s="20"/>
      <c r="R815" s="20"/>
    </row>
    <row r="816" spans="13:18" x14ac:dyDescent="0.25">
      <c r="M816" s="20"/>
      <c r="N816" s="20"/>
      <c r="O816" s="20"/>
      <c r="P816" s="20"/>
      <c r="Q816" s="20"/>
      <c r="R816" s="20"/>
    </row>
    <row r="817" spans="13:18" x14ac:dyDescent="0.25">
      <c r="M817" s="20"/>
      <c r="N817" s="20"/>
      <c r="O817" s="20"/>
      <c r="P817" s="20"/>
      <c r="Q817" s="20"/>
      <c r="R817" s="20"/>
    </row>
    <row r="818" spans="13:18" x14ac:dyDescent="0.25">
      <c r="M818" s="20"/>
      <c r="N818" s="20"/>
      <c r="O818" s="20"/>
      <c r="P818" s="20"/>
      <c r="Q818" s="20"/>
      <c r="R818" s="20"/>
    </row>
    <row r="819" spans="13:18" x14ac:dyDescent="0.25">
      <c r="M819" s="20"/>
      <c r="N819" s="20"/>
      <c r="O819" s="20"/>
      <c r="P819" s="20"/>
      <c r="Q819" s="20"/>
      <c r="R819" s="20"/>
    </row>
    <row r="820" spans="13:18" x14ac:dyDescent="0.25">
      <c r="M820" s="20"/>
      <c r="N820" s="20"/>
      <c r="O820" s="20"/>
      <c r="P820" s="20"/>
      <c r="Q820" s="20"/>
      <c r="R820" s="20"/>
    </row>
    <row r="821" spans="13:18" x14ac:dyDescent="0.25">
      <c r="M821" s="20"/>
      <c r="N821" s="20"/>
      <c r="O821" s="20"/>
      <c r="P821" s="20"/>
      <c r="Q821" s="20"/>
      <c r="R821" s="20"/>
    </row>
    <row r="822" spans="13:18" x14ac:dyDescent="0.25">
      <c r="M822" s="20"/>
      <c r="N822" s="20"/>
      <c r="O822" s="20"/>
      <c r="P822" s="20"/>
      <c r="Q822" s="20"/>
      <c r="R822" s="20"/>
    </row>
    <row r="823" spans="13:18" x14ac:dyDescent="0.25">
      <c r="M823" s="20"/>
      <c r="N823" s="20"/>
      <c r="O823" s="20"/>
      <c r="P823" s="20"/>
      <c r="Q823" s="20"/>
      <c r="R823" s="20"/>
    </row>
    <row r="824" spans="13:18" x14ac:dyDescent="0.25">
      <c r="M824" s="20"/>
      <c r="N824" s="20"/>
      <c r="O824" s="20"/>
      <c r="P824" s="20"/>
      <c r="Q824" s="20"/>
      <c r="R824" s="20"/>
    </row>
    <row r="825" spans="13:18" x14ac:dyDescent="0.25">
      <c r="M825" s="20"/>
      <c r="N825" s="20"/>
      <c r="O825" s="20"/>
      <c r="P825" s="20"/>
      <c r="Q825" s="20"/>
      <c r="R825" s="20"/>
    </row>
    <row r="826" spans="13:18" x14ac:dyDescent="0.25">
      <c r="M826" s="20"/>
      <c r="N826" s="20"/>
      <c r="O826" s="20"/>
      <c r="P826" s="20"/>
      <c r="Q826" s="20"/>
      <c r="R826" s="20"/>
    </row>
    <row r="827" spans="13:18" x14ac:dyDescent="0.25">
      <c r="M827" s="20"/>
      <c r="N827" s="20"/>
      <c r="O827" s="20"/>
      <c r="P827" s="20"/>
      <c r="Q827" s="20"/>
      <c r="R827" s="20"/>
    </row>
    <row r="828" spans="13:18" x14ac:dyDescent="0.25">
      <c r="M828" s="20"/>
      <c r="N828" s="20"/>
      <c r="O828" s="20"/>
      <c r="P828" s="20"/>
      <c r="Q828" s="20"/>
      <c r="R828" s="20"/>
    </row>
    <row r="829" spans="13:18" x14ac:dyDescent="0.25">
      <c r="M829" s="20"/>
      <c r="N829" s="20"/>
      <c r="O829" s="20"/>
      <c r="P829" s="20"/>
      <c r="Q829" s="20"/>
      <c r="R829" s="20"/>
    </row>
    <row r="830" spans="13:18" x14ac:dyDescent="0.25">
      <c r="M830" s="20"/>
      <c r="N830" s="20"/>
      <c r="O830" s="20"/>
      <c r="P830" s="20"/>
      <c r="Q830" s="20"/>
      <c r="R830" s="20"/>
    </row>
    <row r="831" spans="13:18" x14ac:dyDescent="0.25">
      <c r="M831" s="20"/>
      <c r="N831" s="20"/>
      <c r="O831" s="20"/>
      <c r="P831" s="20"/>
      <c r="Q831" s="20"/>
      <c r="R831" s="20"/>
    </row>
    <row r="832" spans="13:18" x14ac:dyDescent="0.25">
      <c r="M832" s="20"/>
      <c r="N832" s="20"/>
      <c r="O832" s="20"/>
      <c r="P832" s="20"/>
      <c r="Q832" s="20"/>
      <c r="R832" s="20"/>
    </row>
    <row r="833" spans="13:18" x14ac:dyDescent="0.25">
      <c r="M833" s="20"/>
      <c r="N833" s="20"/>
      <c r="O833" s="20"/>
      <c r="P833" s="20"/>
      <c r="Q833" s="20"/>
      <c r="R833" s="20"/>
    </row>
    <row r="834" spans="13:18" x14ac:dyDescent="0.25">
      <c r="M834" s="20"/>
      <c r="N834" s="20"/>
      <c r="O834" s="20"/>
      <c r="P834" s="20"/>
      <c r="Q834" s="20"/>
      <c r="R834" s="20"/>
    </row>
    <row r="835" spans="13:18" x14ac:dyDescent="0.25">
      <c r="M835" s="20"/>
      <c r="N835" s="20"/>
      <c r="O835" s="20"/>
      <c r="P835" s="20"/>
      <c r="Q835" s="20"/>
      <c r="R835" s="20"/>
    </row>
    <row r="836" spans="13:18" x14ac:dyDescent="0.25">
      <c r="M836" s="20"/>
      <c r="N836" s="20"/>
      <c r="O836" s="20"/>
      <c r="P836" s="20"/>
      <c r="Q836" s="20"/>
      <c r="R836" s="20"/>
    </row>
    <row r="837" spans="13:18" x14ac:dyDescent="0.25">
      <c r="M837" s="20"/>
      <c r="N837" s="20"/>
      <c r="O837" s="20"/>
      <c r="P837" s="20"/>
      <c r="Q837" s="20"/>
      <c r="R837" s="20"/>
    </row>
    <row r="838" spans="13:18" x14ac:dyDescent="0.25">
      <c r="M838" s="20"/>
      <c r="N838" s="20"/>
      <c r="O838" s="20"/>
      <c r="P838" s="20"/>
      <c r="Q838" s="20"/>
      <c r="R838" s="20"/>
    </row>
    <row r="839" spans="13:18" x14ac:dyDescent="0.25">
      <c r="M839" s="20"/>
      <c r="N839" s="20"/>
      <c r="O839" s="20"/>
      <c r="P839" s="20"/>
      <c r="Q839" s="20"/>
      <c r="R839" s="20"/>
    </row>
    <row r="840" spans="13:18" x14ac:dyDescent="0.25">
      <c r="M840" s="20"/>
      <c r="N840" s="20"/>
      <c r="O840" s="20"/>
      <c r="P840" s="20"/>
      <c r="Q840" s="20"/>
      <c r="R840" s="20"/>
    </row>
    <row r="841" spans="13:18" x14ac:dyDescent="0.25">
      <c r="M841" s="20"/>
      <c r="N841" s="20"/>
      <c r="O841" s="20"/>
      <c r="P841" s="20"/>
      <c r="Q841" s="20"/>
      <c r="R841" s="20"/>
    </row>
    <row r="842" spans="13:18" x14ac:dyDescent="0.25">
      <c r="M842" s="20"/>
      <c r="N842" s="20"/>
      <c r="O842" s="20"/>
      <c r="P842" s="20"/>
      <c r="Q842" s="20"/>
      <c r="R842" s="20"/>
    </row>
    <row r="843" spans="13:18" x14ac:dyDescent="0.25">
      <c r="M843" s="20"/>
      <c r="N843" s="20"/>
      <c r="O843" s="20"/>
      <c r="P843" s="20"/>
      <c r="Q843" s="20"/>
      <c r="R843" s="20"/>
    </row>
    <row r="844" spans="13:18" x14ac:dyDescent="0.25">
      <c r="M844" s="20"/>
      <c r="N844" s="20"/>
      <c r="O844" s="20"/>
      <c r="P844" s="20"/>
      <c r="Q844" s="20"/>
      <c r="R844" s="20"/>
    </row>
    <row r="845" spans="13:18" x14ac:dyDescent="0.25">
      <c r="M845" s="20"/>
      <c r="N845" s="20"/>
      <c r="O845" s="20"/>
      <c r="P845" s="20"/>
      <c r="Q845" s="20"/>
      <c r="R845" s="20"/>
    </row>
    <row r="846" spans="13:18" x14ac:dyDescent="0.25">
      <c r="M846" s="20"/>
      <c r="N846" s="20"/>
      <c r="O846" s="20"/>
      <c r="P846" s="20"/>
      <c r="Q846" s="20"/>
      <c r="R846" s="20"/>
    </row>
    <row r="847" spans="13:18" x14ac:dyDescent="0.25">
      <c r="M847" s="20"/>
      <c r="N847" s="20"/>
      <c r="O847" s="20"/>
      <c r="P847" s="20"/>
      <c r="Q847" s="20"/>
      <c r="R847" s="20"/>
    </row>
    <row r="848" spans="13:18" x14ac:dyDescent="0.25">
      <c r="M848" s="20"/>
      <c r="N848" s="20"/>
      <c r="O848" s="20"/>
      <c r="P848" s="20"/>
      <c r="Q848" s="20"/>
      <c r="R848" s="20"/>
    </row>
    <row r="849" spans="13:18" x14ac:dyDescent="0.25">
      <c r="M849" s="20"/>
      <c r="N849" s="20"/>
      <c r="O849" s="20"/>
      <c r="P849" s="20"/>
      <c r="Q849" s="20"/>
      <c r="R849" s="20"/>
    </row>
    <row r="850" spans="13:18" x14ac:dyDescent="0.25">
      <c r="M850" s="20"/>
      <c r="N850" s="20"/>
      <c r="O850" s="20"/>
      <c r="P850" s="20"/>
      <c r="Q850" s="20"/>
      <c r="R850" s="20"/>
    </row>
    <row r="851" spans="13:18" x14ac:dyDescent="0.25">
      <c r="M851" s="20"/>
      <c r="N851" s="20"/>
      <c r="O851" s="20"/>
      <c r="P851" s="20"/>
      <c r="Q851" s="20"/>
      <c r="R851" s="20"/>
    </row>
    <row r="852" spans="13:18" x14ac:dyDescent="0.25">
      <c r="M852" s="20"/>
      <c r="N852" s="20"/>
      <c r="O852" s="20"/>
      <c r="P852" s="20"/>
      <c r="Q852" s="20"/>
      <c r="R852" s="20"/>
    </row>
    <row r="853" spans="13:18" x14ac:dyDescent="0.25">
      <c r="M853" s="20"/>
      <c r="N853" s="20"/>
      <c r="O853" s="20"/>
      <c r="P853" s="20"/>
      <c r="Q853" s="20"/>
      <c r="R853" s="20"/>
    </row>
    <row r="854" spans="13:18" x14ac:dyDescent="0.25">
      <c r="M854" s="20"/>
      <c r="N854" s="20"/>
      <c r="O854" s="20"/>
      <c r="P854" s="20"/>
      <c r="Q854" s="20"/>
      <c r="R854" s="20"/>
    </row>
    <row r="855" spans="13:18" x14ac:dyDescent="0.25">
      <c r="M855" s="20"/>
      <c r="N855" s="20"/>
      <c r="O855" s="20"/>
      <c r="P855" s="20"/>
      <c r="Q855" s="20"/>
      <c r="R855" s="20"/>
    </row>
    <row r="856" spans="13:18" x14ac:dyDescent="0.25">
      <c r="M856" s="20"/>
      <c r="N856" s="20"/>
      <c r="O856" s="20"/>
      <c r="P856" s="20"/>
      <c r="Q856" s="20"/>
      <c r="R856" s="20"/>
    </row>
    <row r="857" spans="13:18" x14ac:dyDescent="0.25">
      <c r="M857" s="20"/>
      <c r="N857" s="20"/>
      <c r="O857" s="20"/>
      <c r="P857" s="20"/>
      <c r="Q857" s="20"/>
      <c r="R857" s="20"/>
    </row>
    <row r="858" spans="13:18" x14ac:dyDescent="0.25">
      <c r="M858" s="20"/>
      <c r="N858" s="20"/>
      <c r="O858" s="20"/>
      <c r="P858" s="20"/>
      <c r="Q858" s="20"/>
      <c r="R858" s="20"/>
    </row>
    <row r="859" spans="13:18" x14ac:dyDescent="0.25">
      <c r="M859" s="20"/>
      <c r="N859" s="20"/>
      <c r="O859" s="20"/>
      <c r="P859" s="20"/>
      <c r="Q859" s="20"/>
      <c r="R859" s="20"/>
    </row>
    <row r="860" spans="13:18" x14ac:dyDescent="0.25">
      <c r="M860" s="20"/>
      <c r="N860" s="20"/>
      <c r="O860" s="20"/>
      <c r="P860" s="20"/>
      <c r="Q860" s="20"/>
      <c r="R860" s="20"/>
    </row>
    <row r="861" spans="13:18" x14ac:dyDescent="0.25">
      <c r="M861" s="20"/>
      <c r="N861" s="20"/>
      <c r="O861" s="20"/>
      <c r="P861" s="20"/>
      <c r="Q861" s="20"/>
      <c r="R861" s="20"/>
    </row>
    <row r="862" spans="13:18" x14ac:dyDescent="0.25">
      <c r="M862" s="20"/>
      <c r="N862" s="20"/>
      <c r="O862" s="20"/>
      <c r="P862" s="20"/>
      <c r="Q862" s="20"/>
      <c r="R862" s="20"/>
    </row>
    <row r="863" spans="13:18" x14ac:dyDescent="0.25">
      <c r="M863" s="20"/>
      <c r="N863" s="20"/>
      <c r="O863" s="20"/>
      <c r="P863" s="20"/>
      <c r="Q863" s="20"/>
      <c r="R863" s="20"/>
    </row>
    <row r="864" spans="13:18" x14ac:dyDescent="0.25">
      <c r="M864" s="20"/>
      <c r="N864" s="20"/>
      <c r="O864" s="20"/>
      <c r="P864" s="20"/>
      <c r="Q864" s="20"/>
      <c r="R864" s="20"/>
    </row>
    <row r="865" spans="13:18" x14ac:dyDescent="0.25">
      <c r="M865" s="20"/>
      <c r="N865" s="20"/>
      <c r="O865" s="20"/>
      <c r="P865" s="20"/>
      <c r="Q865" s="20"/>
      <c r="R865" s="20"/>
    </row>
    <row r="866" spans="13:18" x14ac:dyDescent="0.25">
      <c r="M866" s="20"/>
      <c r="N866" s="20"/>
      <c r="O866" s="20"/>
      <c r="P866" s="20"/>
      <c r="Q866" s="20"/>
      <c r="R866" s="20"/>
    </row>
    <row r="867" spans="13:18" x14ac:dyDescent="0.25">
      <c r="M867" s="20"/>
      <c r="N867" s="20"/>
      <c r="O867" s="20"/>
      <c r="P867" s="20"/>
      <c r="Q867" s="20"/>
      <c r="R867" s="20"/>
    </row>
    <row r="868" spans="13:18" x14ac:dyDescent="0.25">
      <c r="M868" s="20"/>
      <c r="N868" s="20"/>
      <c r="O868" s="20"/>
      <c r="P868" s="20"/>
      <c r="Q868" s="20"/>
      <c r="R868" s="20"/>
    </row>
    <row r="869" spans="13:18" x14ac:dyDescent="0.25">
      <c r="M869" s="20"/>
      <c r="N869" s="20"/>
      <c r="O869" s="20"/>
      <c r="P869" s="20"/>
      <c r="Q869" s="20"/>
      <c r="R869" s="20"/>
    </row>
    <row r="870" spans="13:18" x14ac:dyDescent="0.25">
      <c r="M870" s="20"/>
      <c r="N870" s="20"/>
      <c r="O870" s="20"/>
      <c r="P870" s="20"/>
      <c r="Q870" s="20"/>
      <c r="R870" s="20"/>
    </row>
    <row r="871" spans="13:18" x14ac:dyDescent="0.25">
      <c r="M871" s="20"/>
      <c r="N871" s="20"/>
      <c r="O871" s="20"/>
      <c r="P871" s="20"/>
      <c r="Q871" s="20"/>
      <c r="R871" s="20"/>
    </row>
    <row r="872" spans="13:18" x14ac:dyDescent="0.25">
      <c r="M872" s="20"/>
      <c r="N872" s="20"/>
      <c r="O872" s="20"/>
      <c r="P872" s="20"/>
      <c r="Q872" s="20"/>
      <c r="R872" s="20"/>
    </row>
    <row r="873" spans="13:18" x14ac:dyDescent="0.25">
      <c r="M873" s="20"/>
      <c r="N873" s="20"/>
      <c r="O873" s="20"/>
      <c r="P873" s="20"/>
      <c r="Q873" s="20"/>
      <c r="R873" s="20"/>
    </row>
    <row r="874" spans="13:18" x14ac:dyDescent="0.25">
      <c r="M874" s="20"/>
      <c r="N874" s="20"/>
      <c r="O874" s="20"/>
      <c r="P874" s="20"/>
      <c r="Q874" s="20"/>
      <c r="R874" s="20"/>
    </row>
    <row r="875" spans="13:18" x14ac:dyDescent="0.25">
      <c r="M875" s="20"/>
      <c r="N875" s="20"/>
      <c r="O875" s="20"/>
      <c r="P875" s="20"/>
      <c r="Q875" s="20"/>
      <c r="R875" s="20"/>
    </row>
    <row r="876" spans="13:18" x14ac:dyDescent="0.25">
      <c r="M876" s="20"/>
      <c r="N876" s="20"/>
      <c r="O876" s="20"/>
      <c r="P876" s="20"/>
      <c r="Q876" s="20"/>
      <c r="R876" s="20"/>
    </row>
    <row r="877" spans="13:18" x14ac:dyDescent="0.25">
      <c r="M877" s="20"/>
      <c r="N877" s="20"/>
      <c r="O877" s="20"/>
      <c r="P877" s="20"/>
      <c r="Q877" s="20"/>
      <c r="R877" s="20"/>
    </row>
    <row r="878" spans="13:18" x14ac:dyDescent="0.25">
      <c r="M878" s="20"/>
      <c r="N878" s="20"/>
      <c r="O878" s="20"/>
      <c r="P878" s="20"/>
      <c r="Q878" s="20"/>
      <c r="R878" s="20"/>
    </row>
    <row r="879" spans="13:18" x14ac:dyDescent="0.25">
      <c r="M879" s="20"/>
      <c r="N879" s="20"/>
      <c r="O879" s="20"/>
      <c r="P879" s="20"/>
      <c r="Q879" s="20"/>
      <c r="R879" s="20"/>
    </row>
    <row r="880" spans="13:18" x14ac:dyDescent="0.25">
      <c r="M880" s="20"/>
      <c r="N880" s="20"/>
      <c r="O880" s="20"/>
      <c r="P880" s="20"/>
      <c r="Q880" s="20"/>
      <c r="R880" s="20"/>
    </row>
    <row r="881" spans="13:18" x14ac:dyDescent="0.25">
      <c r="M881" s="20"/>
      <c r="N881" s="20"/>
      <c r="O881" s="20"/>
      <c r="P881" s="20"/>
      <c r="Q881" s="20"/>
      <c r="R881" s="20"/>
    </row>
    <row r="882" spans="13:18" x14ac:dyDescent="0.25">
      <c r="M882" s="20"/>
      <c r="N882" s="20"/>
      <c r="O882" s="20"/>
      <c r="P882" s="20"/>
      <c r="Q882" s="20"/>
      <c r="R882" s="20"/>
    </row>
    <row r="883" spans="13:18" x14ac:dyDescent="0.25">
      <c r="M883" s="20"/>
      <c r="N883" s="20"/>
      <c r="O883" s="20"/>
      <c r="P883" s="20"/>
      <c r="Q883" s="20"/>
      <c r="R883" s="20"/>
    </row>
    <row r="884" spans="13:18" x14ac:dyDescent="0.25">
      <c r="M884" s="20"/>
      <c r="N884" s="20"/>
      <c r="O884" s="20"/>
      <c r="P884" s="20"/>
      <c r="Q884" s="20"/>
      <c r="R884" s="20"/>
    </row>
    <row r="885" spans="13:18" x14ac:dyDescent="0.25">
      <c r="M885" s="20"/>
      <c r="N885" s="20"/>
      <c r="O885" s="20"/>
      <c r="P885" s="20"/>
      <c r="Q885" s="20"/>
      <c r="R885" s="20"/>
    </row>
    <row r="886" spans="13:18" x14ac:dyDescent="0.25">
      <c r="M886" s="20"/>
      <c r="N886" s="20"/>
      <c r="O886" s="20"/>
      <c r="P886" s="20"/>
      <c r="Q886" s="20"/>
      <c r="R886" s="20"/>
    </row>
    <row r="887" spans="13:18" x14ac:dyDescent="0.25">
      <c r="M887" s="20"/>
      <c r="N887" s="20"/>
      <c r="O887" s="20"/>
      <c r="P887" s="20"/>
      <c r="Q887" s="20"/>
      <c r="R887" s="20"/>
    </row>
    <row r="888" spans="13:18" x14ac:dyDescent="0.25">
      <c r="M888" s="20"/>
      <c r="N888" s="20"/>
      <c r="O888" s="20"/>
      <c r="P888" s="20"/>
      <c r="Q888" s="20"/>
      <c r="R888" s="20"/>
    </row>
    <row r="889" spans="13:18" x14ac:dyDescent="0.25">
      <c r="M889" s="20"/>
      <c r="N889" s="20"/>
      <c r="O889" s="20"/>
      <c r="P889" s="20"/>
      <c r="Q889" s="20"/>
      <c r="R889" s="20"/>
    </row>
    <row r="890" spans="13:18" x14ac:dyDescent="0.25">
      <c r="M890" s="20"/>
      <c r="N890" s="20"/>
      <c r="O890" s="20"/>
      <c r="P890" s="20"/>
      <c r="Q890" s="20"/>
      <c r="R890" s="20"/>
    </row>
    <row r="891" spans="13:18" x14ac:dyDescent="0.25">
      <c r="M891" s="20"/>
      <c r="N891" s="20"/>
      <c r="O891" s="20"/>
      <c r="P891" s="20"/>
      <c r="Q891" s="20"/>
      <c r="R891" s="20"/>
    </row>
    <row r="892" spans="13:18" x14ac:dyDescent="0.25">
      <c r="M892" s="20"/>
      <c r="N892" s="20"/>
      <c r="O892" s="20"/>
      <c r="P892" s="20"/>
      <c r="Q892" s="20"/>
      <c r="R892" s="20"/>
    </row>
    <row r="893" spans="13:18" x14ac:dyDescent="0.25">
      <c r="M893" s="20"/>
      <c r="N893" s="20"/>
      <c r="O893" s="20"/>
      <c r="P893" s="20"/>
      <c r="Q893" s="20"/>
      <c r="R893" s="20"/>
    </row>
    <row r="894" spans="13:18" x14ac:dyDescent="0.25">
      <c r="M894" s="20"/>
      <c r="N894" s="20"/>
      <c r="O894" s="20"/>
      <c r="P894" s="20"/>
      <c r="Q894" s="20"/>
      <c r="R894" s="20"/>
    </row>
    <row r="895" spans="13:18" x14ac:dyDescent="0.25">
      <c r="M895" s="20"/>
      <c r="N895" s="20"/>
      <c r="O895" s="20"/>
      <c r="P895" s="20"/>
      <c r="Q895" s="20"/>
      <c r="R895" s="20"/>
    </row>
    <row r="896" spans="13:18" x14ac:dyDescent="0.25">
      <c r="M896" s="20"/>
      <c r="N896" s="20"/>
      <c r="O896" s="20"/>
      <c r="P896" s="20"/>
      <c r="Q896" s="20"/>
      <c r="R896" s="20"/>
    </row>
    <row r="897" spans="13:18" x14ac:dyDescent="0.25">
      <c r="M897" s="20"/>
      <c r="N897" s="20"/>
      <c r="O897" s="20"/>
      <c r="P897" s="20"/>
      <c r="Q897" s="20"/>
      <c r="R897" s="20"/>
    </row>
    <row r="898" spans="13:18" x14ac:dyDescent="0.25">
      <c r="M898" s="20"/>
      <c r="N898" s="20"/>
      <c r="O898" s="20"/>
      <c r="P898" s="20"/>
      <c r="Q898" s="20"/>
      <c r="R898" s="20"/>
    </row>
    <row r="899" spans="13:18" x14ac:dyDescent="0.25">
      <c r="M899" s="20"/>
      <c r="N899" s="20"/>
      <c r="O899" s="20"/>
      <c r="P899" s="20"/>
      <c r="Q899" s="20"/>
      <c r="R899" s="20"/>
    </row>
    <row r="900" spans="13:18" x14ac:dyDescent="0.25">
      <c r="M900" s="20"/>
      <c r="N900" s="20"/>
      <c r="O900" s="20"/>
      <c r="P900" s="20"/>
      <c r="Q900" s="20"/>
      <c r="R900" s="20"/>
    </row>
    <row r="901" spans="13:18" x14ac:dyDescent="0.25">
      <c r="M901" s="20"/>
      <c r="N901" s="20"/>
      <c r="O901" s="20"/>
      <c r="P901" s="20"/>
      <c r="Q901" s="20"/>
      <c r="R901" s="20"/>
    </row>
    <row r="902" spans="13:18" x14ac:dyDescent="0.25">
      <c r="M902" s="20"/>
      <c r="N902" s="20"/>
      <c r="O902" s="20"/>
      <c r="P902" s="20"/>
      <c r="Q902" s="20"/>
      <c r="R902" s="20"/>
    </row>
    <row r="903" spans="13:18" x14ac:dyDescent="0.25">
      <c r="M903" s="20"/>
      <c r="N903" s="20"/>
      <c r="O903" s="20"/>
      <c r="P903" s="20"/>
      <c r="Q903" s="20"/>
      <c r="R903" s="20"/>
    </row>
    <row r="904" spans="13:18" x14ac:dyDescent="0.25">
      <c r="M904" s="20"/>
      <c r="N904" s="20"/>
      <c r="O904" s="20"/>
      <c r="P904" s="20"/>
      <c r="Q904" s="20"/>
      <c r="R904" s="20"/>
    </row>
    <row r="905" spans="13:18" x14ac:dyDescent="0.25">
      <c r="M905" s="20"/>
      <c r="N905" s="20"/>
      <c r="O905" s="20"/>
      <c r="P905" s="20"/>
      <c r="Q905" s="20"/>
      <c r="R905" s="20"/>
    </row>
    <row r="906" spans="13:18" x14ac:dyDescent="0.25">
      <c r="M906" s="20"/>
      <c r="N906" s="20"/>
      <c r="O906" s="20"/>
      <c r="P906" s="20"/>
      <c r="Q906" s="20"/>
      <c r="R906" s="20"/>
    </row>
    <row r="907" spans="13:18" x14ac:dyDescent="0.25">
      <c r="M907" s="20"/>
      <c r="N907" s="20"/>
      <c r="O907" s="20"/>
      <c r="P907" s="20"/>
      <c r="Q907" s="20"/>
      <c r="R907" s="20"/>
    </row>
    <row r="908" spans="13:18" x14ac:dyDescent="0.25">
      <c r="M908" s="20"/>
      <c r="N908" s="20"/>
      <c r="O908" s="20"/>
      <c r="P908" s="20"/>
      <c r="Q908" s="20"/>
      <c r="R908" s="20"/>
    </row>
    <row r="909" spans="13:18" x14ac:dyDescent="0.25">
      <c r="M909" s="20"/>
      <c r="N909" s="20"/>
      <c r="O909" s="20"/>
      <c r="P909" s="20"/>
      <c r="Q909" s="20"/>
      <c r="R909" s="20"/>
    </row>
    <row r="910" spans="13:18" x14ac:dyDescent="0.25">
      <c r="M910" s="20"/>
      <c r="N910" s="20"/>
      <c r="O910" s="20"/>
      <c r="P910" s="20"/>
      <c r="Q910" s="20"/>
      <c r="R910" s="20"/>
    </row>
    <row r="911" spans="13:18" x14ac:dyDescent="0.25">
      <c r="M911" s="20"/>
      <c r="N911" s="20"/>
      <c r="O911" s="20"/>
      <c r="P911" s="20"/>
      <c r="Q911" s="20"/>
      <c r="R911" s="20"/>
    </row>
    <row r="912" spans="13:18" x14ac:dyDescent="0.25">
      <c r="M912" s="20"/>
      <c r="N912" s="20"/>
      <c r="O912" s="20"/>
      <c r="P912" s="20"/>
      <c r="Q912" s="20"/>
      <c r="R912" s="20"/>
    </row>
    <row r="913" spans="13:18" x14ac:dyDescent="0.25">
      <c r="M913" s="20"/>
      <c r="N913" s="20"/>
      <c r="O913" s="20"/>
      <c r="P913" s="20"/>
      <c r="Q913" s="20"/>
      <c r="R913" s="20"/>
    </row>
    <row r="914" spans="13:18" x14ac:dyDescent="0.25">
      <c r="M914" s="20"/>
      <c r="N914" s="20"/>
      <c r="O914" s="20"/>
      <c r="P914" s="20"/>
      <c r="Q914" s="20"/>
      <c r="R914" s="20"/>
    </row>
    <row r="915" spans="13:18" x14ac:dyDescent="0.25">
      <c r="M915" s="20"/>
      <c r="N915" s="20"/>
      <c r="O915" s="20"/>
      <c r="P915" s="20"/>
      <c r="Q915" s="20"/>
      <c r="R915" s="20"/>
    </row>
    <row r="916" spans="13:18" x14ac:dyDescent="0.25">
      <c r="M916" s="20"/>
      <c r="N916" s="20"/>
      <c r="O916" s="20"/>
      <c r="P916" s="20"/>
      <c r="Q916" s="20"/>
      <c r="R916" s="20"/>
    </row>
    <row r="917" spans="13:18" x14ac:dyDescent="0.25">
      <c r="M917" s="20"/>
      <c r="N917" s="20"/>
      <c r="O917" s="20"/>
      <c r="P917" s="20"/>
      <c r="Q917" s="20"/>
      <c r="R917" s="20"/>
    </row>
    <row r="918" spans="13:18" x14ac:dyDescent="0.25">
      <c r="M918" s="20"/>
      <c r="N918" s="20"/>
      <c r="O918" s="20"/>
      <c r="P918" s="20"/>
      <c r="Q918" s="20"/>
      <c r="R918" s="20"/>
    </row>
    <row r="919" spans="13:18" x14ac:dyDescent="0.25">
      <c r="M919" s="20"/>
      <c r="N919" s="20"/>
      <c r="O919" s="20"/>
      <c r="P919" s="20"/>
      <c r="Q919" s="20"/>
      <c r="R919" s="20"/>
    </row>
    <row r="920" spans="13:18" x14ac:dyDescent="0.25">
      <c r="M920" s="20"/>
      <c r="N920" s="20"/>
      <c r="O920" s="20"/>
      <c r="P920" s="20"/>
      <c r="Q920" s="20"/>
      <c r="R920" s="20"/>
    </row>
    <row r="921" spans="13:18" x14ac:dyDescent="0.25">
      <c r="M921" s="20"/>
      <c r="N921" s="20"/>
      <c r="O921" s="20"/>
      <c r="P921" s="20"/>
      <c r="Q921" s="20"/>
      <c r="R921" s="20"/>
    </row>
    <row r="922" spans="13:18" x14ac:dyDescent="0.25">
      <c r="M922" s="20"/>
      <c r="N922" s="20"/>
      <c r="O922" s="20"/>
      <c r="P922" s="20"/>
      <c r="Q922" s="20"/>
      <c r="R922" s="20"/>
    </row>
    <row r="923" spans="13:18" x14ac:dyDescent="0.25">
      <c r="M923" s="20"/>
      <c r="N923" s="20"/>
      <c r="O923" s="20"/>
      <c r="P923" s="20"/>
      <c r="Q923" s="20"/>
      <c r="R923" s="20"/>
    </row>
    <row r="924" spans="13:18" x14ac:dyDescent="0.25">
      <c r="M924" s="20"/>
      <c r="N924" s="20"/>
      <c r="O924" s="20"/>
      <c r="P924" s="20"/>
      <c r="Q924" s="20"/>
      <c r="R924" s="20"/>
    </row>
    <row r="925" spans="13:18" x14ac:dyDescent="0.25">
      <c r="M925" s="20"/>
      <c r="N925" s="20"/>
      <c r="O925" s="20"/>
      <c r="P925" s="20"/>
      <c r="Q925" s="20"/>
      <c r="R925" s="20"/>
    </row>
    <row r="926" spans="13:18" x14ac:dyDescent="0.25">
      <c r="M926" s="20"/>
      <c r="N926" s="20"/>
      <c r="O926" s="20"/>
      <c r="P926" s="20"/>
      <c r="Q926" s="20"/>
      <c r="R926" s="20"/>
    </row>
    <row r="927" spans="13:18" x14ac:dyDescent="0.25">
      <c r="M927" s="20"/>
      <c r="N927" s="20"/>
      <c r="O927" s="20"/>
      <c r="P927" s="20"/>
      <c r="Q927" s="20"/>
      <c r="R927" s="20"/>
    </row>
    <row r="928" spans="13:18" x14ac:dyDescent="0.25">
      <c r="M928" s="20"/>
      <c r="N928" s="20"/>
      <c r="O928" s="20"/>
      <c r="P928" s="20"/>
      <c r="Q928" s="20"/>
      <c r="R928" s="20"/>
    </row>
    <row r="929" spans="13:18" x14ac:dyDescent="0.25">
      <c r="M929" s="20"/>
      <c r="N929" s="20"/>
      <c r="O929" s="20"/>
      <c r="P929" s="20"/>
      <c r="Q929" s="20"/>
      <c r="R929" s="20"/>
    </row>
    <row r="930" spans="13:18" x14ac:dyDescent="0.25">
      <c r="M930" s="20"/>
      <c r="N930" s="20"/>
      <c r="O930" s="20"/>
      <c r="P930" s="20"/>
      <c r="Q930" s="20"/>
      <c r="R930" s="20"/>
    </row>
    <row r="931" spans="13:18" x14ac:dyDescent="0.25">
      <c r="M931" s="20"/>
      <c r="N931" s="20"/>
      <c r="O931" s="20"/>
      <c r="P931" s="20"/>
      <c r="Q931" s="20"/>
      <c r="R931" s="20"/>
    </row>
    <row r="932" spans="13:18" x14ac:dyDescent="0.25">
      <c r="M932" s="20"/>
      <c r="N932" s="20"/>
      <c r="O932" s="20"/>
      <c r="P932" s="20"/>
      <c r="Q932" s="20"/>
      <c r="R932" s="20"/>
    </row>
    <row r="933" spans="13:18" x14ac:dyDescent="0.25">
      <c r="M933" s="20"/>
      <c r="N933" s="20"/>
      <c r="O933" s="20"/>
      <c r="P933" s="20"/>
      <c r="Q933" s="20"/>
      <c r="R933" s="20"/>
    </row>
    <row r="934" spans="13:18" x14ac:dyDescent="0.25">
      <c r="M934" s="20"/>
      <c r="N934" s="20"/>
      <c r="O934" s="20"/>
      <c r="P934" s="20"/>
      <c r="Q934" s="20"/>
      <c r="R934" s="20"/>
    </row>
    <row r="935" spans="13:18" x14ac:dyDescent="0.25">
      <c r="M935" s="20"/>
      <c r="N935" s="20"/>
      <c r="O935" s="20"/>
      <c r="P935" s="20"/>
      <c r="Q935" s="20"/>
      <c r="R935" s="20"/>
    </row>
    <row r="936" spans="13:18" x14ac:dyDescent="0.25">
      <c r="M936" s="20"/>
      <c r="N936" s="20"/>
      <c r="O936" s="20"/>
      <c r="P936" s="20"/>
      <c r="Q936" s="20"/>
      <c r="R936" s="20"/>
    </row>
    <row r="937" spans="13:18" x14ac:dyDescent="0.25">
      <c r="M937" s="20"/>
      <c r="N937" s="20"/>
      <c r="O937" s="20"/>
      <c r="P937" s="20"/>
      <c r="Q937" s="20"/>
      <c r="R937" s="20"/>
    </row>
    <row r="938" spans="13:18" x14ac:dyDescent="0.25">
      <c r="M938" s="20"/>
      <c r="N938" s="20"/>
      <c r="O938" s="20"/>
      <c r="P938" s="20"/>
      <c r="Q938" s="20"/>
      <c r="R938" s="20"/>
    </row>
    <row r="939" spans="13:18" x14ac:dyDescent="0.25">
      <c r="M939" s="20"/>
      <c r="N939" s="20"/>
      <c r="O939" s="20"/>
      <c r="P939" s="20"/>
      <c r="Q939" s="20"/>
      <c r="R939" s="20"/>
    </row>
    <row r="940" spans="13:18" x14ac:dyDescent="0.25">
      <c r="M940" s="20"/>
      <c r="N940" s="20"/>
      <c r="O940" s="20"/>
      <c r="P940" s="20"/>
      <c r="Q940" s="20"/>
      <c r="R940" s="20"/>
    </row>
    <row r="941" spans="13:18" x14ac:dyDescent="0.25">
      <c r="M941" s="20"/>
      <c r="N941" s="20"/>
      <c r="O941" s="20"/>
      <c r="P941" s="20"/>
      <c r="Q941" s="20"/>
      <c r="R941" s="20"/>
    </row>
    <row r="942" spans="13:18" x14ac:dyDescent="0.25">
      <c r="M942" s="20"/>
      <c r="N942" s="20"/>
      <c r="O942" s="20"/>
      <c r="P942" s="20"/>
      <c r="Q942" s="20"/>
      <c r="R942" s="20"/>
    </row>
    <row r="943" spans="13:18" x14ac:dyDescent="0.25">
      <c r="M943" s="20"/>
      <c r="N943" s="20"/>
      <c r="O943" s="20"/>
      <c r="P943" s="20"/>
      <c r="Q943" s="20"/>
      <c r="R943" s="20"/>
    </row>
    <row r="944" spans="13:18" x14ac:dyDescent="0.25">
      <c r="M944" s="20"/>
      <c r="N944" s="20"/>
      <c r="O944" s="20"/>
      <c r="P944" s="20"/>
      <c r="Q944" s="20"/>
      <c r="R944" s="20"/>
    </row>
    <row r="945" spans="13:18" x14ac:dyDescent="0.25">
      <c r="M945" s="20"/>
      <c r="N945" s="20"/>
      <c r="O945" s="20"/>
      <c r="P945" s="20"/>
      <c r="Q945" s="20"/>
      <c r="R945" s="20"/>
    </row>
    <row r="946" spans="13:18" x14ac:dyDescent="0.25">
      <c r="M946" s="20"/>
      <c r="N946" s="20"/>
      <c r="O946" s="20"/>
      <c r="P946" s="20"/>
      <c r="Q946" s="20"/>
      <c r="R946" s="20"/>
    </row>
    <row r="947" spans="13:18" x14ac:dyDescent="0.25">
      <c r="M947" s="20"/>
      <c r="N947" s="20"/>
      <c r="O947" s="20"/>
      <c r="P947" s="20"/>
      <c r="Q947" s="20"/>
      <c r="R947" s="20"/>
    </row>
    <row r="948" spans="13:18" x14ac:dyDescent="0.25">
      <c r="M948" s="20"/>
      <c r="N948" s="20"/>
      <c r="O948" s="20"/>
      <c r="P948" s="20"/>
      <c r="Q948" s="20"/>
      <c r="R948" s="20"/>
    </row>
    <row r="949" spans="13:18" x14ac:dyDescent="0.25">
      <c r="M949" s="20"/>
      <c r="N949" s="20"/>
      <c r="O949" s="20"/>
      <c r="P949" s="20"/>
      <c r="Q949" s="20"/>
      <c r="R949" s="20"/>
    </row>
    <row r="950" spans="13:18" x14ac:dyDescent="0.25">
      <c r="M950" s="20"/>
      <c r="N950" s="20"/>
      <c r="O950" s="20"/>
      <c r="P950" s="20"/>
      <c r="Q950" s="20"/>
      <c r="R950" s="20"/>
    </row>
    <row r="951" spans="13:18" x14ac:dyDescent="0.25">
      <c r="M951" s="20"/>
      <c r="N951" s="20"/>
      <c r="O951" s="20"/>
      <c r="P951" s="20"/>
      <c r="Q951" s="20"/>
      <c r="R951" s="20"/>
    </row>
    <row r="952" spans="13:18" x14ac:dyDescent="0.25">
      <c r="M952" s="20"/>
      <c r="N952" s="20"/>
      <c r="O952" s="20"/>
      <c r="P952" s="20"/>
      <c r="Q952" s="20"/>
      <c r="R952" s="20"/>
    </row>
    <row r="953" spans="13:18" x14ac:dyDescent="0.25">
      <c r="M953" s="20"/>
      <c r="N953" s="20"/>
      <c r="O953" s="20"/>
      <c r="P953" s="20"/>
      <c r="Q953" s="20"/>
      <c r="R953" s="20"/>
    </row>
    <row r="954" spans="13:18" x14ac:dyDescent="0.25">
      <c r="M954" s="20"/>
      <c r="N954" s="20"/>
      <c r="O954" s="20"/>
      <c r="P954" s="20"/>
      <c r="Q954" s="20"/>
      <c r="R954" s="20"/>
    </row>
    <row r="955" spans="13:18" x14ac:dyDescent="0.25">
      <c r="M955" s="20"/>
      <c r="N955" s="20"/>
      <c r="O955" s="20"/>
      <c r="P955" s="20"/>
      <c r="Q955" s="20"/>
      <c r="R955" s="20"/>
    </row>
    <row r="956" spans="13:18" x14ac:dyDescent="0.25">
      <c r="M956" s="20"/>
      <c r="N956" s="20"/>
      <c r="O956" s="20"/>
      <c r="P956" s="20"/>
      <c r="Q956" s="20"/>
      <c r="R956" s="20"/>
    </row>
    <row r="957" spans="13:18" x14ac:dyDescent="0.25">
      <c r="M957" s="20"/>
      <c r="N957" s="20"/>
      <c r="O957" s="20"/>
      <c r="P957" s="20"/>
      <c r="Q957" s="20"/>
      <c r="R957" s="20"/>
    </row>
    <row r="958" spans="13:18" x14ac:dyDescent="0.25">
      <c r="M958" s="20"/>
      <c r="N958" s="20"/>
      <c r="O958" s="20"/>
      <c r="P958" s="20"/>
      <c r="Q958" s="20"/>
      <c r="R958" s="20"/>
    </row>
    <row r="959" spans="13:18" x14ac:dyDescent="0.25">
      <c r="M959" s="20"/>
      <c r="N959" s="20"/>
      <c r="O959" s="20"/>
      <c r="P959" s="20"/>
      <c r="Q959" s="20"/>
      <c r="R959" s="20"/>
    </row>
    <row r="960" spans="13:18" x14ac:dyDescent="0.25">
      <c r="M960" s="20"/>
      <c r="N960" s="20"/>
      <c r="O960" s="20"/>
      <c r="P960" s="20"/>
      <c r="Q960" s="20"/>
      <c r="R960" s="20"/>
    </row>
    <row r="961" spans="13:18" x14ac:dyDescent="0.25">
      <c r="M961" s="20"/>
      <c r="N961" s="20"/>
      <c r="O961" s="20"/>
      <c r="P961" s="20"/>
      <c r="Q961" s="20"/>
      <c r="R961" s="20"/>
    </row>
    <row r="962" spans="13:18" x14ac:dyDescent="0.25">
      <c r="M962" s="20"/>
      <c r="N962" s="20"/>
      <c r="O962" s="20"/>
      <c r="P962" s="20"/>
      <c r="Q962" s="20"/>
      <c r="R962" s="20"/>
    </row>
    <row r="963" spans="13:18" x14ac:dyDescent="0.25">
      <c r="M963" s="20"/>
      <c r="N963" s="20"/>
      <c r="O963" s="20"/>
      <c r="P963" s="20"/>
      <c r="Q963" s="20"/>
      <c r="R963" s="20"/>
    </row>
    <row r="964" spans="13:18" x14ac:dyDescent="0.25">
      <c r="M964" s="20"/>
      <c r="N964" s="20"/>
      <c r="O964" s="20"/>
      <c r="P964" s="20"/>
      <c r="Q964" s="20"/>
      <c r="R964" s="20"/>
    </row>
    <row r="965" spans="13:18" x14ac:dyDescent="0.25">
      <c r="M965" s="20"/>
      <c r="N965" s="20"/>
      <c r="O965" s="20"/>
      <c r="P965" s="20"/>
      <c r="Q965" s="20"/>
      <c r="R965" s="20"/>
    </row>
    <row r="966" spans="13:18" x14ac:dyDescent="0.25">
      <c r="M966" s="20"/>
      <c r="N966" s="20"/>
      <c r="O966" s="20"/>
      <c r="P966" s="20"/>
      <c r="Q966" s="20"/>
      <c r="R966" s="20"/>
    </row>
    <row r="967" spans="13:18" x14ac:dyDescent="0.25">
      <c r="M967" s="20"/>
      <c r="N967" s="20"/>
      <c r="O967" s="20"/>
      <c r="P967" s="20"/>
      <c r="Q967" s="20"/>
      <c r="R967" s="20"/>
    </row>
    <row r="968" spans="13:18" x14ac:dyDescent="0.25">
      <c r="M968" s="20"/>
      <c r="N968" s="20"/>
      <c r="O968" s="20"/>
      <c r="P968" s="20"/>
      <c r="Q968" s="20"/>
      <c r="R968" s="20"/>
    </row>
    <row r="969" spans="13:18" x14ac:dyDescent="0.25">
      <c r="M969" s="20"/>
      <c r="N969" s="20"/>
      <c r="O969" s="20"/>
      <c r="P969" s="20"/>
      <c r="Q969" s="20"/>
      <c r="R969" s="20"/>
    </row>
    <row r="970" spans="13:18" x14ac:dyDescent="0.25">
      <c r="M970" s="20"/>
      <c r="N970" s="20"/>
      <c r="O970" s="20"/>
      <c r="P970" s="20"/>
      <c r="Q970" s="20"/>
      <c r="R970" s="20"/>
    </row>
    <row r="971" spans="13:18" x14ac:dyDescent="0.25">
      <c r="M971" s="20"/>
      <c r="N971" s="20"/>
      <c r="O971" s="20"/>
      <c r="P971" s="20"/>
      <c r="Q971" s="20"/>
      <c r="R971" s="20"/>
    </row>
    <row r="972" spans="13:18" x14ac:dyDescent="0.25">
      <c r="M972" s="20"/>
      <c r="N972" s="20"/>
      <c r="O972" s="20"/>
      <c r="P972" s="20"/>
      <c r="Q972" s="20"/>
      <c r="R972" s="20"/>
    </row>
    <row r="973" spans="13:18" x14ac:dyDescent="0.25">
      <c r="M973" s="20"/>
      <c r="N973" s="20"/>
      <c r="O973" s="20"/>
      <c r="P973" s="20"/>
      <c r="Q973" s="20"/>
      <c r="R973" s="20"/>
    </row>
    <row r="974" spans="13:18" x14ac:dyDescent="0.25">
      <c r="M974" s="20"/>
      <c r="N974" s="20"/>
      <c r="O974" s="20"/>
      <c r="P974" s="20"/>
      <c r="Q974" s="20"/>
      <c r="R974" s="20"/>
    </row>
    <row r="975" spans="13:18" x14ac:dyDescent="0.25">
      <c r="M975" s="20"/>
      <c r="N975" s="20"/>
      <c r="O975" s="20"/>
      <c r="P975" s="20"/>
      <c r="Q975" s="20"/>
      <c r="R975" s="20"/>
    </row>
    <row r="976" spans="13:18" x14ac:dyDescent="0.25">
      <c r="M976" s="20"/>
      <c r="N976" s="20"/>
      <c r="O976" s="20"/>
      <c r="P976" s="20"/>
      <c r="Q976" s="20"/>
      <c r="R976" s="20"/>
    </row>
    <row r="977" spans="13:18" x14ac:dyDescent="0.25">
      <c r="M977" s="20"/>
      <c r="N977" s="20"/>
      <c r="O977" s="20"/>
      <c r="P977" s="20"/>
      <c r="Q977" s="20"/>
      <c r="R977" s="20"/>
    </row>
    <row r="978" spans="13:18" x14ac:dyDescent="0.25">
      <c r="M978" s="20"/>
      <c r="N978" s="20"/>
      <c r="O978" s="20"/>
      <c r="P978" s="20"/>
      <c r="Q978" s="20"/>
      <c r="R978" s="20"/>
    </row>
    <row r="979" spans="13:18" x14ac:dyDescent="0.25">
      <c r="M979" s="20"/>
      <c r="N979" s="20"/>
      <c r="O979" s="20"/>
      <c r="P979" s="20"/>
      <c r="Q979" s="20"/>
      <c r="R979" s="20"/>
    </row>
    <row r="980" spans="13:18" x14ac:dyDescent="0.25">
      <c r="M980" s="20"/>
      <c r="N980" s="20"/>
      <c r="O980" s="20"/>
      <c r="P980" s="20"/>
      <c r="Q980" s="20"/>
      <c r="R980" s="20"/>
    </row>
    <row r="981" spans="13:18" x14ac:dyDescent="0.25">
      <c r="M981" s="20"/>
      <c r="N981" s="20"/>
      <c r="O981" s="20"/>
      <c r="P981" s="20"/>
      <c r="Q981" s="20"/>
      <c r="R981" s="20"/>
    </row>
    <row r="982" spans="13:18" x14ac:dyDescent="0.25">
      <c r="M982" s="20"/>
      <c r="N982" s="20"/>
      <c r="O982" s="20"/>
      <c r="P982" s="20"/>
      <c r="Q982" s="20"/>
      <c r="R982" s="20"/>
    </row>
    <row r="983" spans="13:18" x14ac:dyDescent="0.25">
      <c r="M983" s="20"/>
      <c r="N983" s="20"/>
      <c r="O983" s="20"/>
      <c r="P983" s="20"/>
      <c r="Q983" s="20"/>
      <c r="R983" s="20"/>
    </row>
    <row r="984" spans="13:18" x14ac:dyDescent="0.25">
      <c r="M984" s="20"/>
      <c r="N984" s="20"/>
      <c r="O984" s="20"/>
      <c r="P984" s="20"/>
      <c r="Q984" s="20"/>
      <c r="R984" s="20"/>
    </row>
    <row r="985" spans="13:18" x14ac:dyDescent="0.25">
      <c r="M985" s="20"/>
      <c r="N985" s="20"/>
      <c r="O985" s="20"/>
      <c r="P985" s="20"/>
      <c r="Q985" s="20"/>
      <c r="R985" s="20"/>
    </row>
    <row r="986" spans="13:18" x14ac:dyDescent="0.25">
      <c r="M986" s="20"/>
      <c r="N986" s="20"/>
      <c r="O986" s="20"/>
      <c r="P986" s="20"/>
      <c r="Q986" s="20"/>
      <c r="R986" s="20"/>
    </row>
    <row r="987" spans="13:18" x14ac:dyDescent="0.25">
      <c r="M987" s="20"/>
      <c r="N987" s="20"/>
      <c r="O987" s="20"/>
      <c r="P987" s="20"/>
      <c r="Q987" s="20"/>
      <c r="R987" s="20"/>
    </row>
    <row r="988" spans="13:18" x14ac:dyDescent="0.25">
      <c r="M988" s="20"/>
      <c r="N988" s="20"/>
      <c r="O988" s="20"/>
      <c r="P988" s="20"/>
      <c r="Q988" s="20"/>
      <c r="R988" s="20"/>
    </row>
    <row r="989" spans="13:18" x14ac:dyDescent="0.25">
      <c r="M989" s="20"/>
      <c r="N989" s="20"/>
      <c r="O989" s="20"/>
      <c r="P989" s="20"/>
      <c r="Q989" s="20"/>
      <c r="R989" s="20"/>
    </row>
    <row r="990" spans="13:18" x14ac:dyDescent="0.25">
      <c r="M990" s="20"/>
      <c r="N990" s="20"/>
      <c r="O990" s="20"/>
      <c r="P990" s="20"/>
      <c r="Q990" s="20"/>
      <c r="R990" s="20"/>
    </row>
    <row r="991" spans="13:18" x14ac:dyDescent="0.25">
      <c r="M991" s="20"/>
      <c r="N991" s="20"/>
      <c r="O991" s="20"/>
      <c r="P991" s="20"/>
      <c r="Q991" s="20"/>
      <c r="R991" s="20"/>
    </row>
    <row r="992" spans="13:18" x14ac:dyDescent="0.25">
      <c r="M992" s="20"/>
      <c r="N992" s="20"/>
      <c r="O992" s="20"/>
      <c r="P992" s="20"/>
      <c r="Q992" s="20"/>
      <c r="R992" s="20"/>
    </row>
    <row r="993" spans="13:18" x14ac:dyDescent="0.25">
      <c r="M993" s="20"/>
      <c r="N993" s="20"/>
      <c r="O993" s="20"/>
      <c r="P993" s="20"/>
      <c r="Q993" s="20"/>
      <c r="R993" s="20"/>
    </row>
    <row r="994" spans="13:18" x14ac:dyDescent="0.25">
      <c r="M994" s="20"/>
      <c r="N994" s="20"/>
      <c r="O994" s="20"/>
      <c r="P994" s="20"/>
      <c r="Q994" s="20"/>
      <c r="R994" s="20"/>
    </row>
    <row r="995" spans="13:18" x14ac:dyDescent="0.25">
      <c r="M995" s="20"/>
      <c r="N995" s="20"/>
      <c r="O995" s="20"/>
      <c r="P995" s="20"/>
      <c r="Q995" s="20"/>
      <c r="R995" s="20"/>
    </row>
    <row r="996" spans="13:18" x14ac:dyDescent="0.25">
      <c r="M996" s="20"/>
      <c r="N996" s="20"/>
      <c r="O996" s="20"/>
      <c r="P996" s="20"/>
      <c r="Q996" s="20"/>
      <c r="R996" s="20"/>
    </row>
    <row r="997" spans="13:18" x14ac:dyDescent="0.25">
      <c r="M997" s="20"/>
      <c r="N997" s="20"/>
      <c r="O997" s="20"/>
      <c r="P997" s="20"/>
      <c r="Q997" s="20"/>
      <c r="R997" s="20"/>
    </row>
    <row r="998" spans="13:18" x14ac:dyDescent="0.25">
      <c r="M998" s="20"/>
      <c r="N998" s="20"/>
      <c r="O998" s="20"/>
      <c r="P998" s="20"/>
      <c r="Q998" s="20"/>
      <c r="R998" s="20"/>
    </row>
    <row r="999" spans="13:18" x14ac:dyDescent="0.25">
      <c r="M999" s="20"/>
      <c r="N999" s="20"/>
      <c r="O999" s="20"/>
      <c r="P999" s="20"/>
      <c r="Q999" s="20"/>
      <c r="R999" s="20"/>
    </row>
    <row r="1000" spans="13:18" x14ac:dyDescent="0.25">
      <c r="M1000" s="20"/>
      <c r="N1000" s="20"/>
      <c r="O1000" s="20"/>
      <c r="P1000" s="20"/>
      <c r="Q1000" s="20"/>
      <c r="R1000" s="20"/>
    </row>
    <row r="1001" spans="13:18" x14ac:dyDescent="0.25">
      <c r="M1001" s="20"/>
      <c r="N1001" s="20"/>
      <c r="O1001" s="20"/>
      <c r="P1001" s="20"/>
      <c r="Q1001" s="20"/>
      <c r="R1001" s="20"/>
    </row>
    <row r="1002" spans="13:18" x14ac:dyDescent="0.25">
      <c r="M1002" s="20"/>
      <c r="N1002" s="20"/>
      <c r="O1002" s="20"/>
      <c r="P1002" s="20"/>
      <c r="Q1002" s="20"/>
      <c r="R1002" s="20"/>
    </row>
    <row r="1003" spans="13:18" x14ac:dyDescent="0.25">
      <c r="M1003" s="20"/>
      <c r="N1003" s="20"/>
      <c r="O1003" s="20"/>
      <c r="P1003" s="20"/>
      <c r="Q1003" s="20"/>
      <c r="R1003" s="20"/>
    </row>
    <row r="1004" spans="13:18" x14ac:dyDescent="0.25">
      <c r="M1004" s="20"/>
      <c r="N1004" s="20"/>
      <c r="O1004" s="20"/>
      <c r="P1004" s="20"/>
      <c r="Q1004" s="20"/>
      <c r="R1004" s="20"/>
    </row>
    <row r="1005" spans="13:18" x14ac:dyDescent="0.25">
      <c r="M1005" s="20"/>
      <c r="N1005" s="20"/>
      <c r="O1005" s="20"/>
      <c r="P1005" s="20"/>
      <c r="Q1005" s="20"/>
      <c r="R1005" s="20"/>
    </row>
    <row r="1006" spans="13:18" x14ac:dyDescent="0.25">
      <c r="M1006" s="20"/>
      <c r="N1006" s="20"/>
      <c r="O1006" s="20"/>
      <c r="P1006" s="20"/>
      <c r="Q1006" s="20"/>
      <c r="R1006" s="20"/>
    </row>
    <row r="1007" spans="13:18" x14ac:dyDescent="0.25">
      <c r="M1007" s="20"/>
      <c r="N1007" s="20"/>
      <c r="O1007" s="20"/>
      <c r="P1007" s="20"/>
      <c r="Q1007" s="20"/>
      <c r="R1007" s="20"/>
    </row>
    <row r="1008" spans="13:18" x14ac:dyDescent="0.25">
      <c r="M1008" s="20"/>
      <c r="N1008" s="20"/>
      <c r="O1008" s="20"/>
      <c r="P1008" s="20"/>
      <c r="Q1008" s="20"/>
      <c r="R1008" s="20"/>
    </row>
    <row r="1009" spans="13:18" x14ac:dyDescent="0.25">
      <c r="M1009" s="20"/>
      <c r="N1009" s="20"/>
      <c r="O1009" s="20"/>
      <c r="P1009" s="20"/>
      <c r="Q1009" s="20"/>
      <c r="R1009" s="20"/>
    </row>
    <row r="1010" spans="13:18" x14ac:dyDescent="0.25">
      <c r="M1010" s="20"/>
      <c r="N1010" s="20"/>
      <c r="O1010" s="20"/>
      <c r="P1010" s="20"/>
      <c r="Q1010" s="20"/>
      <c r="R1010" s="20"/>
    </row>
    <row r="1011" spans="13:18" x14ac:dyDescent="0.25">
      <c r="M1011" s="20"/>
      <c r="N1011" s="20"/>
      <c r="O1011" s="20"/>
      <c r="P1011" s="20"/>
      <c r="Q1011" s="20"/>
      <c r="R1011" s="20"/>
    </row>
    <row r="1012" spans="13:18" x14ac:dyDescent="0.25">
      <c r="M1012" s="20"/>
      <c r="N1012" s="20"/>
      <c r="O1012" s="20"/>
      <c r="P1012" s="20"/>
      <c r="Q1012" s="20"/>
      <c r="R1012" s="20"/>
    </row>
    <row r="1013" spans="13:18" x14ac:dyDescent="0.25">
      <c r="M1013" s="20"/>
      <c r="N1013" s="20"/>
      <c r="O1013" s="20"/>
      <c r="P1013" s="20"/>
      <c r="Q1013" s="20"/>
      <c r="R1013" s="20"/>
    </row>
    <row r="1014" spans="13:18" x14ac:dyDescent="0.25">
      <c r="M1014" s="20"/>
      <c r="N1014" s="20"/>
      <c r="O1014" s="20"/>
      <c r="P1014" s="20"/>
      <c r="Q1014" s="20"/>
      <c r="R1014" s="20"/>
    </row>
    <row r="1015" spans="13:18" x14ac:dyDescent="0.25">
      <c r="M1015" s="20"/>
      <c r="N1015" s="20"/>
      <c r="O1015" s="20"/>
      <c r="P1015" s="20"/>
      <c r="Q1015" s="20"/>
      <c r="R1015" s="20"/>
    </row>
    <row r="1016" spans="13:18" x14ac:dyDescent="0.25">
      <c r="M1016" s="20"/>
      <c r="N1016" s="20"/>
      <c r="O1016" s="20"/>
      <c r="P1016" s="20"/>
      <c r="Q1016" s="20"/>
      <c r="R1016" s="20"/>
    </row>
    <row r="1017" spans="13:18" x14ac:dyDescent="0.25">
      <c r="M1017" s="20"/>
      <c r="N1017" s="20"/>
      <c r="O1017" s="20"/>
      <c r="P1017" s="20"/>
      <c r="Q1017" s="20"/>
      <c r="R1017" s="20"/>
    </row>
    <row r="1018" spans="13:18" x14ac:dyDescent="0.25">
      <c r="M1018" s="20"/>
      <c r="N1018" s="20"/>
      <c r="O1018" s="20"/>
      <c r="P1018" s="20"/>
      <c r="Q1018" s="20"/>
      <c r="R1018" s="20"/>
    </row>
    <row r="1019" spans="13:18" x14ac:dyDescent="0.25">
      <c r="M1019" s="20"/>
      <c r="N1019" s="20"/>
      <c r="O1019" s="20"/>
      <c r="P1019" s="20"/>
      <c r="Q1019" s="20"/>
      <c r="R1019" s="20"/>
    </row>
    <row r="1020" spans="13:18" x14ac:dyDescent="0.25">
      <c r="M1020" s="20"/>
      <c r="N1020" s="20"/>
      <c r="O1020" s="20"/>
      <c r="P1020" s="20"/>
      <c r="Q1020" s="20"/>
      <c r="R1020" s="20"/>
    </row>
    <row r="1021" spans="13:18" x14ac:dyDescent="0.25">
      <c r="M1021" s="20"/>
      <c r="N1021" s="20"/>
      <c r="O1021" s="20"/>
      <c r="P1021" s="20"/>
      <c r="Q1021" s="20"/>
      <c r="R1021" s="20"/>
    </row>
    <row r="1022" spans="13:18" x14ac:dyDescent="0.25">
      <c r="M1022" s="20"/>
      <c r="N1022" s="20"/>
      <c r="O1022" s="20"/>
      <c r="P1022" s="20"/>
      <c r="Q1022" s="20"/>
      <c r="R1022" s="20"/>
    </row>
    <row r="1023" spans="13:18" x14ac:dyDescent="0.25">
      <c r="M1023" s="20"/>
      <c r="N1023" s="20"/>
      <c r="O1023" s="20"/>
      <c r="P1023" s="20"/>
      <c r="Q1023" s="20"/>
      <c r="R1023" s="20"/>
    </row>
    <row r="1024" spans="13:18" x14ac:dyDescent="0.25">
      <c r="M1024" s="20"/>
      <c r="N1024" s="20"/>
      <c r="O1024" s="20"/>
      <c r="P1024" s="20"/>
      <c r="Q1024" s="20"/>
      <c r="R1024" s="20"/>
    </row>
    <row r="1025" spans="13:18" x14ac:dyDescent="0.25">
      <c r="M1025" s="20"/>
      <c r="N1025" s="20"/>
      <c r="O1025" s="20"/>
      <c r="P1025" s="20"/>
      <c r="Q1025" s="20"/>
      <c r="R1025" s="20"/>
    </row>
    <row r="1026" spans="13:18" x14ac:dyDescent="0.25">
      <c r="M1026" s="20"/>
      <c r="N1026" s="20"/>
      <c r="O1026" s="20"/>
      <c r="P1026" s="20"/>
      <c r="Q1026" s="20"/>
      <c r="R1026" s="20"/>
    </row>
    <row r="1027" spans="13:18" x14ac:dyDescent="0.25">
      <c r="M1027" s="20"/>
      <c r="N1027" s="20"/>
      <c r="O1027" s="20"/>
      <c r="P1027" s="20"/>
      <c r="Q1027" s="20"/>
      <c r="R1027" s="20"/>
    </row>
    <row r="1028" spans="13:18" x14ac:dyDescent="0.25">
      <c r="M1028" s="20"/>
      <c r="N1028" s="20"/>
      <c r="O1028" s="20"/>
      <c r="P1028" s="20"/>
      <c r="Q1028" s="20"/>
      <c r="R1028" s="20"/>
    </row>
    <row r="1029" spans="13:18" x14ac:dyDescent="0.25">
      <c r="M1029" s="20"/>
      <c r="N1029" s="20"/>
      <c r="O1029" s="20"/>
      <c r="P1029" s="20"/>
      <c r="Q1029" s="20"/>
      <c r="R1029" s="20"/>
    </row>
    <row r="1030" spans="13:18" x14ac:dyDescent="0.25">
      <c r="M1030" s="20"/>
      <c r="N1030" s="20"/>
      <c r="O1030" s="20"/>
      <c r="P1030" s="20"/>
      <c r="Q1030" s="20"/>
      <c r="R1030" s="20"/>
    </row>
    <row r="1031" spans="13:18" x14ac:dyDescent="0.25">
      <c r="M1031" s="20"/>
      <c r="N1031" s="20"/>
      <c r="O1031" s="20"/>
      <c r="P1031" s="20"/>
      <c r="Q1031" s="20"/>
      <c r="R1031" s="20"/>
    </row>
    <row r="1032" spans="13:18" x14ac:dyDescent="0.25">
      <c r="M1032" s="20"/>
      <c r="N1032" s="20"/>
      <c r="O1032" s="20"/>
      <c r="P1032" s="20"/>
      <c r="Q1032" s="20"/>
      <c r="R1032" s="20"/>
    </row>
    <row r="1033" spans="13:18" x14ac:dyDescent="0.25">
      <c r="M1033" s="20"/>
      <c r="N1033" s="20"/>
      <c r="O1033" s="20"/>
      <c r="P1033" s="20"/>
      <c r="Q1033" s="20"/>
      <c r="R1033" s="20"/>
    </row>
    <row r="1034" spans="13:18" x14ac:dyDescent="0.25">
      <c r="M1034" s="20"/>
      <c r="N1034" s="20"/>
      <c r="O1034" s="20"/>
      <c r="P1034" s="20"/>
      <c r="Q1034" s="20"/>
      <c r="R1034" s="20"/>
    </row>
    <row r="1035" spans="13:18" x14ac:dyDescent="0.25">
      <c r="M1035" s="20"/>
      <c r="N1035" s="20"/>
      <c r="O1035" s="20"/>
      <c r="P1035" s="20"/>
      <c r="Q1035" s="20"/>
      <c r="R1035" s="20"/>
    </row>
    <row r="1036" spans="13:18" x14ac:dyDescent="0.25">
      <c r="M1036" s="20"/>
      <c r="N1036" s="20"/>
      <c r="O1036" s="20"/>
      <c r="P1036" s="20"/>
      <c r="Q1036" s="20"/>
      <c r="R1036" s="20"/>
    </row>
    <row r="1037" spans="13:18" x14ac:dyDescent="0.25">
      <c r="M1037" s="20"/>
      <c r="N1037" s="20"/>
      <c r="O1037" s="20"/>
      <c r="P1037" s="20"/>
      <c r="Q1037" s="20"/>
      <c r="R1037" s="20"/>
    </row>
    <row r="1038" spans="13:18" x14ac:dyDescent="0.25">
      <c r="M1038" s="20"/>
      <c r="N1038" s="20"/>
      <c r="O1038" s="20"/>
      <c r="P1038" s="20"/>
      <c r="Q1038" s="20"/>
      <c r="R1038" s="20"/>
    </row>
    <row r="1039" spans="13:18" x14ac:dyDescent="0.25">
      <c r="M1039" s="20"/>
      <c r="N1039" s="20"/>
      <c r="O1039" s="20"/>
      <c r="P1039" s="20"/>
      <c r="Q1039" s="20"/>
      <c r="R1039" s="20"/>
    </row>
    <row r="1040" spans="13:18" x14ac:dyDescent="0.25">
      <c r="M1040" s="20"/>
      <c r="N1040" s="20"/>
      <c r="O1040" s="20"/>
      <c r="P1040" s="20"/>
      <c r="Q1040" s="20"/>
      <c r="R1040" s="20"/>
    </row>
    <row r="1041" spans="13:18" x14ac:dyDescent="0.25">
      <c r="M1041" s="20"/>
      <c r="N1041" s="20"/>
      <c r="O1041" s="20"/>
      <c r="P1041" s="20"/>
      <c r="Q1041" s="20"/>
      <c r="R1041" s="20"/>
    </row>
    <row r="1042" spans="13:18" x14ac:dyDescent="0.25">
      <c r="M1042" s="20"/>
      <c r="N1042" s="20"/>
      <c r="O1042" s="20"/>
      <c r="P1042" s="20"/>
      <c r="Q1042" s="20"/>
      <c r="R1042" s="20"/>
    </row>
    <row r="1043" spans="13:18" x14ac:dyDescent="0.25">
      <c r="M1043" s="20"/>
      <c r="N1043" s="20"/>
      <c r="O1043" s="20"/>
      <c r="P1043" s="20"/>
      <c r="Q1043" s="20"/>
      <c r="R1043" s="20"/>
    </row>
    <row r="1044" spans="13:18" x14ac:dyDescent="0.25">
      <c r="M1044" s="20"/>
      <c r="N1044" s="20"/>
      <c r="O1044" s="20"/>
      <c r="P1044" s="20"/>
      <c r="Q1044" s="20"/>
      <c r="R1044" s="20"/>
    </row>
    <row r="1045" spans="13:18" x14ac:dyDescent="0.25">
      <c r="M1045" s="20"/>
      <c r="N1045" s="20"/>
      <c r="O1045" s="20"/>
      <c r="P1045" s="20"/>
      <c r="Q1045" s="20"/>
      <c r="R1045" s="20"/>
    </row>
    <row r="1046" spans="13:18" x14ac:dyDescent="0.25">
      <c r="M1046" s="20"/>
      <c r="N1046" s="20"/>
      <c r="O1046" s="20"/>
      <c r="P1046" s="20"/>
      <c r="Q1046" s="20"/>
      <c r="R1046" s="20"/>
    </row>
    <row r="1047" spans="13:18" x14ac:dyDescent="0.25">
      <c r="M1047" s="20"/>
      <c r="N1047" s="20"/>
      <c r="O1047" s="20"/>
      <c r="P1047" s="20"/>
      <c r="Q1047" s="20"/>
      <c r="R1047" s="20"/>
    </row>
    <row r="1048" spans="13:18" x14ac:dyDescent="0.25">
      <c r="M1048" s="20"/>
      <c r="N1048" s="20"/>
      <c r="O1048" s="20"/>
      <c r="P1048" s="20"/>
      <c r="Q1048" s="20"/>
      <c r="R1048" s="20"/>
    </row>
    <row r="1049" spans="13:18" x14ac:dyDescent="0.25">
      <c r="M1049" s="20"/>
      <c r="N1049" s="20"/>
      <c r="O1049" s="20"/>
      <c r="P1049" s="20"/>
      <c r="Q1049" s="20"/>
      <c r="R1049" s="20"/>
    </row>
    <row r="1050" spans="13:18" x14ac:dyDescent="0.25">
      <c r="M1050" s="20"/>
      <c r="N1050" s="20"/>
      <c r="O1050" s="20"/>
      <c r="P1050" s="20"/>
      <c r="Q1050" s="20"/>
      <c r="R1050" s="20"/>
    </row>
    <row r="1051" spans="13:18" x14ac:dyDescent="0.25">
      <c r="M1051" s="20"/>
      <c r="N1051" s="20"/>
      <c r="O1051" s="20"/>
      <c r="P1051" s="20"/>
      <c r="Q1051" s="20"/>
      <c r="R1051" s="20"/>
    </row>
    <row r="1052" spans="13:18" x14ac:dyDescent="0.25">
      <c r="M1052" s="20"/>
      <c r="N1052" s="20"/>
      <c r="O1052" s="20"/>
      <c r="P1052" s="20"/>
      <c r="Q1052" s="20"/>
      <c r="R1052" s="20"/>
    </row>
    <row r="1053" spans="13:18" x14ac:dyDescent="0.25">
      <c r="M1053" s="20"/>
      <c r="N1053" s="20"/>
      <c r="O1053" s="20"/>
      <c r="P1053" s="20"/>
      <c r="Q1053" s="20"/>
      <c r="R1053" s="20"/>
    </row>
    <row r="1054" spans="13:18" x14ac:dyDescent="0.25">
      <c r="M1054" s="20"/>
      <c r="N1054" s="20"/>
      <c r="O1054" s="20"/>
      <c r="P1054" s="20"/>
      <c r="Q1054" s="20"/>
      <c r="R1054" s="20"/>
    </row>
    <row r="1055" spans="13:18" x14ac:dyDescent="0.25">
      <c r="M1055" s="20"/>
      <c r="N1055" s="20"/>
      <c r="O1055" s="20"/>
      <c r="P1055" s="20"/>
      <c r="Q1055" s="20"/>
      <c r="R1055" s="20"/>
    </row>
    <row r="1056" spans="13:18" x14ac:dyDescent="0.25">
      <c r="M1056" s="20"/>
      <c r="N1056" s="20"/>
      <c r="O1056" s="20"/>
      <c r="P1056" s="20"/>
      <c r="Q1056" s="20"/>
      <c r="R1056" s="20"/>
    </row>
    <row r="1057" spans="13:18" x14ac:dyDescent="0.25">
      <c r="M1057" s="20"/>
      <c r="N1057" s="20"/>
      <c r="O1057" s="20"/>
      <c r="P1057" s="20"/>
      <c r="Q1057" s="20"/>
      <c r="R1057" s="20"/>
    </row>
    <row r="1058" spans="13:18" x14ac:dyDescent="0.25">
      <c r="M1058" s="20"/>
      <c r="N1058" s="20"/>
      <c r="O1058" s="20"/>
      <c r="P1058" s="20"/>
      <c r="Q1058" s="20"/>
      <c r="R1058" s="20"/>
    </row>
    <row r="1059" spans="13:18" x14ac:dyDescent="0.25">
      <c r="M1059" s="20"/>
      <c r="N1059" s="20"/>
      <c r="O1059" s="20"/>
      <c r="P1059" s="20"/>
      <c r="Q1059" s="20"/>
      <c r="R1059" s="20"/>
    </row>
    <row r="1060" spans="13:18" x14ac:dyDescent="0.25">
      <c r="M1060" s="20"/>
      <c r="N1060" s="20"/>
      <c r="O1060" s="20"/>
      <c r="P1060" s="20"/>
      <c r="Q1060" s="20"/>
      <c r="R1060" s="20"/>
    </row>
    <row r="1061" spans="13:18" x14ac:dyDescent="0.25">
      <c r="M1061" s="20"/>
      <c r="N1061" s="20"/>
      <c r="O1061" s="20"/>
      <c r="P1061" s="20"/>
      <c r="Q1061" s="20"/>
      <c r="R1061" s="20"/>
    </row>
    <row r="1062" spans="13:18" x14ac:dyDescent="0.25">
      <c r="M1062" s="20"/>
      <c r="N1062" s="20"/>
      <c r="O1062" s="20"/>
      <c r="P1062" s="20"/>
      <c r="Q1062" s="20"/>
      <c r="R1062" s="20"/>
    </row>
    <row r="1063" spans="13:18" x14ac:dyDescent="0.25">
      <c r="M1063" s="20"/>
      <c r="N1063" s="20"/>
      <c r="O1063" s="20"/>
      <c r="P1063" s="20"/>
      <c r="Q1063" s="20"/>
      <c r="R1063" s="20"/>
    </row>
    <row r="1064" spans="13:18" x14ac:dyDescent="0.25">
      <c r="M1064" s="20"/>
      <c r="N1064" s="20"/>
      <c r="O1064" s="20"/>
      <c r="P1064" s="20"/>
      <c r="Q1064" s="20"/>
      <c r="R1064" s="20"/>
    </row>
    <row r="1065" spans="13:18" x14ac:dyDescent="0.25">
      <c r="M1065" s="20"/>
      <c r="N1065" s="20"/>
      <c r="O1065" s="20"/>
      <c r="P1065" s="20"/>
      <c r="Q1065" s="20"/>
      <c r="R1065" s="20"/>
    </row>
    <row r="1066" spans="13:18" x14ac:dyDescent="0.25">
      <c r="M1066" s="20"/>
      <c r="N1066" s="20"/>
      <c r="O1066" s="20"/>
      <c r="P1066" s="20"/>
      <c r="Q1066" s="20"/>
      <c r="R1066" s="20"/>
    </row>
    <row r="1067" spans="13:18" x14ac:dyDescent="0.25">
      <c r="M1067" s="20"/>
      <c r="N1067" s="20"/>
      <c r="O1067" s="20"/>
      <c r="P1067" s="20"/>
      <c r="Q1067" s="20"/>
      <c r="R1067" s="20"/>
    </row>
    <row r="1068" spans="13:18" x14ac:dyDescent="0.25">
      <c r="M1068" s="20"/>
      <c r="N1068" s="20"/>
      <c r="O1068" s="20"/>
      <c r="P1068" s="20"/>
      <c r="Q1068" s="20"/>
      <c r="R1068" s="20"/>
    </row>
    <row r="1069" spans="13:18" x14ac:dyDescent="0.25">
      <c r="M1069" s="20"/>
      <c r="N1069" s="20"/>
      <c r="O1069" s="20"/>
      <c r="P1069" s="20"/>
      <c r="Q1069" s="20"/>
      <c r="R1069" s="20"/>
    </row>
    <row r="1070" spans="13:18" x14ac:dyDescent="0.25">
      <c r="M1070" s="20"/>
      <c r="N1070" s="20"/>
      <c r="O1070" s="20"/>
      <c r="P1070" s="20"/>
      <c r="Q1070" s="20"/>
      <c r="R1070" s="20"/>
    </row>
    <row r="1071" spans="13:18" x14ac:dyDescent="0.25">
      <c r="M1071" s="20"/>
      <c r="N1071" s="20"/>
      <c r="O1071" s="20"/>
      <c r="P1071" s="20"/>
      <c r="Q1071" s="20"/>
      <c r="R1071" s="20"/>
    </row>
    <row r="1072" spans="13:18" x14ac:dyDescent="0.25">
      <c r="M1072" s="20"/>
      <c r="N1072" s="20"/>
      <c r="O1072" s="20"/>
      <c r="P1072" s="20"/>
      <c r="Q1072" s="20"/>
      <c r="R1072" s="20"/>
    </row>
    <row r="1073" spans="13:18" x14ac:dyDescent="0.25">
      <c r="M1073" s="20"/>
      <c r="N1073" s="20"/>
      <c r="O1073" s="20"/>
      <c r="P1073" s="20"/>
      <c r="Q1073" s="20"/>
      <c r="R1073" s="20"/>
    </row>
    <row r="1074" spans="13:18" x14ac:dyDescent="0.25">
      <c r="M1074" s="20"/>
      <c r="N1074" s="20"/>
      <c r="O1074" s="20"/>
      <c r="P1074" s="20"/>
      <c r="Q1074" s="20"/>
      <c r="R1074" s="20"/>
    </row>
    <row r="1075" spans="13:18" x14ac:dyDescent="0.25">
      <c r="M1075" s="20"/>
      <c r="N1075" s="20"/>
      <c r="O1075" s="20"/>
      <c r="P1075" s="20"/>
      <c r="Q1075" s="20"/>
      <c r="R1075" s="20"/>
    </row>
    <row r="1076" spans="13:18" x14ac:dyDescent="0.25">
      <c r="M1076" s="20"/>
      <c r="N1076" s="20"/>
      <c r="O1076" s="20"/>
      <c r="P1076" s="20"/>
      <c r="Q1076" s="20"/>
      <c r="R1076" s="20"/>
    </row>
    <row r="1077" spans="13:18" x14ac:dyDescent="0.25">
      <c r="M1077" s="20"/>
      <c r="N1077" s="20"/>
      <c r="O1077" s="20"/>
      <c r="P1077" s="20"/>
      <c r="Q1077" s="20"/>
      <c r="R1077" s="20"/>
    </row>
    <row r="1078" spans="13:18" x14ac:dyDescent="0.25">
      <c r="M1078" s="20"/>
      <c r="N1078" s="20"/>
      <c r="O1078" s="20"/>
      <c r="P1078" s="20"/>
      <c r="Q1078" s="20"/>
      <c r="R1078" s="20"/>
    </row>
    <row r="1079" spans="13:18" x14ac:dyDescent="0.25">
      <c r="M1079" s="20"/>
      <c r="N1079" s="20"/>
      <c r="O1079" s="20"/>
      <c r="P1079" s="20"/>
      <c r="Q1079" s="20"/>
      <c r="R1079" s="20"/>
    </row>
    <row r="1080" spans="13:18" x14ac:dyDescent="0.25">
      <c r="M1080" s="20"/>
      <c r="N1080" s="20"/>
      <c r="O1080" s="20"/>
      <c r="P1080" s="20"/>
      <c r="Q1080" s="20"/>
      <c r="R1080" s="20"/>
    </row>
    <row r="1081" spans="13:18" x14ac:dyDescent="0.25">
      <c r="M1081" s="20"/>
      <c r="N1081" s="20"/>
      <c r="O1081" s="20"/>
      <c r="P1081" s="20"/>
      <c r="Q1081" s="20"/>
      <c r="R1081" s="20"/>
    </row>
    <row r="1082" spans="13:18" x14ac:dyDescent="0.25">
      <c r="M1082" s="20"/>
      <c r="N1082" s="20"/>
      <c r="O1082" s="20"/>
      <c r="P1082" s="20"/>
      <c r="Q1082" s="20"/>
      <c r="R1082" s="20"/>
    </row>
    <row r="1083" spans="13:18" x14ac:dyDescent="0.25">
      <c r="M1083" s="20"/>
      <c r="N1083" s="20"/>
      <c r="O1083" s="20"/>
      <c r="P1083" s="20"/>
      <c r="Q1083" s="20"/>
      <c r="R1083" s="20"/>
    </row>
    <row r="1084" spans="13:18" x14ac:dyDescent="0.25">
      <c r="M1084" s="20"/>
      <c r="N1084" s="20"/>
      <c r="O1084" s="20"/>
      <c r="P1084" s="20"/>
      <c r="Q1084" s="20"/>
      <c r="R1084" s="20"/>
    </row>
    <row r="1085" spans="13:18" x14ac:dyDescent="0.25">
      <c r="M1085" s="20"/>
      <c r="N1085" s="20"/>
      <c r="O1085" s="20"/>
      <c r="P1085" s="20"/>
      <c r="Q1085" s="20"/>
      <c r="R1085" s="20"/>
    </row>
    <row r="1086" spans="13:18" x14ac:dyDescent="0.25">
      <c r="M1086" s="20"/>
      <c r="N1086" s="20"/>
      <c r="O1086" s="20"/>
      <c r="P1086" s="20"/>
      <c r="Q1086" s="20"/>
      <c r="R1086" s="20"/>
    </row>
    <row r="1087" spans="13:18" x14ac:dyDescent="0.25">
      <c r="M1087" s="20"/>
      <c r="N1087" s="20"/>
      <c r="O1087" s="20"/>
      <c r="P1087" s="20"/>
      <c r="Q1087" s="20"/>
      <c r="R1087" s="20"/>
    </row>
    <row r="1088" spans="13:18" x14ac:dyDescent="0.25">
      <c r="M1088" s="20"/>
      <c r="N1088" s="20"/>
      <c r="O1088" s="20"/>
      <c r="P1088" s="20"/>
      <c r="Q1088" s="20"/>
      <c r="R1088" s="20"/>
    </row>
    <row r="1089" spans="13:18" x14ac:dyDescent="0.25">
      <c r="M1089" s="20"/>
      <c r="N1089" s="20"/>
      <c r="O1089" s="20"/>
      <c r="P1089" s="20"/>
      <c r="Q1089" s="20"/>
      <c r="R1089" s="20"/>
    </row>
    <row r="1090" spans="13:18" x14ac:dyDescent="0.25">
      <c r="M1090" s="20"/>
      <c r="N1090" s="20"/>
      <c r="O1090" s="20"/>
      <c r="P1090" s="20"/>
      <c r="Q1090" s="20"/>
      <c r="R1090" s="20"/>
    </row>
    <row r="1091" spans="13:18" x14ac:dyDescent="0.25">
      <c r="M1091" s="20"/>
      <c r="N1091" s="20"/>
      <c r="O1091" s="20"/>
      <c r="P1091" s="20"/>
      <c r="Q1091" s="20"/>
      <c r="R1091" s="20"/>
    </row>
    <row r="1092" spans="13:18" x14ac:dyDescent="0.25">
      <c r="M1092" s="20"/>
      <c r="N1092" s="20"/>
      <c r="O1092" s="20"/>
      <c r="P1092" s="20"/>
      <c r="Q1092" s="20"/>
      <c r="R1092" s="20"/>
    </row>
    <row r="1093" spans="13:18" x14ac:dyDescent="0.25">
      <c r="M1093" s="20"/>
      <c r="N1093" s="20"/>
      <c r="O1093" s="20"/>
      <c r="P1093" s="20"/>
      <c r="Q1093" s="20"/>
      <c r="R1093" s="20"/>
    </row>
    <row r="1094" spans="13:18" x14ac:dyDescent="0.25">
      <c r="M1094" s="20"/>
      <c r="N1094" s="20"/>
      <c r="O1094" s="20"/>
      <c r="P1094" s="20"/>
      <c r="Q1094" s="20"/>
      <c r="R1094" s="20"/>
    </row>
    <row r="1095" spans="13:18" x14ac:dyDescent="0.25">
      <c r="M1095" s="20"/>
      <c r="N1095" s="20"/>
      <c r="O1095" s="20"/>
      <c r="P1095" s="20"/>
      <c r="Q1095" s="20"/>
      <c r="R1095" s="20"/>
    </row>
    <row r="1096" spans="13:18" x14ac:dyDescent="0.25">
      <c r="M1096" s="20"/>
      <c r="N1096" s="20"/>
      <c r="O1096" s="20"/>
      <c r="P1096" s="20"/>
      <c r="Q1096" s="20"/>
      <c r="R1096" s="20"/>
    </row>
    <row r="1097" spans="13:18" x14ac:dyDescent="0.25">
      <c r="M1097" s="20"/>
      <c r="N1097" s="20"/>
      <c r="O1097" s="20"/>
      <c r="P1097" s="20"/>
      <c r="Q1097" s="20"/>
      <c r="R1097" s="20"/>
    </row>
    <row r="1098" spans="13:18" x14ac:dyDescent="0.25">
      <c r="M1098" s="20"/>
      <c r="N1098" s="20"/>
      <c r="O1098" s="20"/>
      <c r="P1098" s="20"/>
      <c r="Q1098" s="20"/>
      <c r="R1098" s="20"/>
    </row>
    <row r="1099" spans="13:18" x14ac:dyDescent="0.25">
      <c r="M1099" s="20"/>
      <c r="N1099" s="20"/>
      <c r="O1099" s="20"/>
      <c r="P1099" s="20"/>
      <c r="Q1099" s="20"/>
      <c r="R1099" s="20"/>
    </row>
    <row r="1100" spans="13:18" x14ac:dyDescent="0.25">
      <c r="M1100" s="20"/>
      <c r="N1100" s="20"/>
      <c r="O1100" s="20"/>
      <c r="P1100" s="20"/>
      <c r="Q1100" s="20"/>
      <c r="R1100" s="20"/>
    </row>
    <row r="1101" spans="13:18" x14ac:dyDescent="0.25">
      <c r="M1101" s="20"/>
      <c r="N1101" s="20"/>
      <c r="O1101" s="20"/>
      <c r="P1101" s="20"/>
      <c r="Q1101" s="20"/>
      <c r="R1101" s="20"/>
    </row>
    <row r="1102" spans="13:18" x14ac:dyDescent="0.25">
      <c r="M1102" s="20"/>
      <c r="N1102" s="20"/>
      <c r="O1102" s="20"/>
      <c r="P1102" s="20"/>
      <c r="Q1102" s="20"/>
      <c r="R1102" s="20"/>
    </row>
    <row r="1103" spans="13:18" x14ac:dyDescent="0.25">
      <c r="M1103" s="20"/>
      <c r="N1103" s="20"/>
      <c r="O1103" s="20"/>
      <c r="P1103" s="20"/>
      <c r="Q1103" s="20"/>
      <c r="R1103" s="20"/>
    </row>
    <row r="1104" spans="13:18" x14ac:dyDescent="0.25">
      <c r="M1104" s="20"/>
      <c r="N1104" s="20"/>
      <c r="O1104" s="20"/>
      <c r="P1104" s="20"/>
      <c r="Q1104" s="20"/>
      <c r="R1104" s="20"/>
    </row>
    <row r="1105" spans="13:18" x14ac:dyDescent="0.25">
      <c r="M1105" s="20"/>
      <c r="N1105" s="20"/>
      <c r="O1105" s="20"/>
      <c r="P1105" s="20"/>
      <c r="Q1105" s="20"/>
      <c r="R1105" s="20"/>
    </row>
    <row r="1106" spans="13:18" x14ac:dyDescent="0.25">
      <c r="M1106" s="20"/>
      <c r="N1106" s="20"/>
      <c r="O1106" s="20"/>
      <c r="P1106" s="20"/>
      <c r="Q1106" s="20"/>
      <c r="R1106" s="20"/>
    </row>
    <row r="1107" spans="13:18" x14ac:dyDescent="0.25">
      <c r="M1107" s="20"/>
      <c r="N1107" s="20"/>
      <c r="O1107" s="20"/>
      <c r="P1107" s="20"/>
      <c r="Q1107" s="20"/>
      <c r="R1107" s="20"/>
    </row>
    <row r="1108" spans="13:18" x14ac:dyDescent="0.25">
      <c r="M1108" s="20"/>
      <c r="N1108" s="20"/>
      <c r="O1108" s="20"/>
      <c r="P1108" s="20"/>
      <c r="Q1108" s="20"/>
      <c r="R1108" s="20"/>
    </row>
    <row r="1109" spans="13:18" x14ac:dyDescent="0.25">
      <c r="M1109" s="20"/>
      <c r="N1109" s="20"/>
      <c r="O1109" s="20"/>
      <c r="P1109" s="20"/>
      <c r="Q1109" s="20"/>
      <c r="R1109" s="20"/>
    </row>
    <row r="1110" spans="13:18" x14ac:dyDescent="0.25">
      <c r="M1110" s="20"/>
      <c r="N1110" s="20"/>
      <c r="O1110" s="20"/>
      <c r="P1110" s="20"/>
      <c r="Q1110" s="20"/>
      <c r="R1110" s="20"/>
    </row>
    <row r="1111" spans="13:18" x14ac:dyDescent="0.25">
      <c r="M1111" s="20"/>
      <c r="N1111" s="20"/>
      <c r="O1111" s="20"/>
      <c r="P1111" s="20"/>
      <c r="Q1111" s="20"/>
      <c r="R1111" s="20"/>
    </row>
    <row r="1112" spans="13:18" x14ac:dyDescent="0.25">
      <c r="M1112" s="20"/>
      <c r="N1112" s="20"/>
      <c r="O1112" s="20"/>
      <c r="P1112" s="20"/>
      <c r="Q1112" s="20"/>
      <c r="R1112" s="20"/>
    </row>
    <row r="1113" spans="13:18" x14ac:dyDescent="0.25">
      <c r="M1113" s="20"/>
      <c r="N1113" s="20"/>
      <c r="O1113" s="20"/>
      <c r="P1113" s="20"/>
      <c r="Q1113" s="20"/>
      <c r="R1113" s="20"/>
    </row>
    <row r="1114" spans="13:18" x14ac:dyDescent="0.25">
      <c r="M1114" s="20"/>
      <c r="N1114" s="20"/>
      <c r="O1114" s="20"/>
      <c r="P1114" s="20"/>
      <c r="Q1114" s="20"/>
      <c r="R1114" s="20"/>
    </row>
    <row r="1115" spans="13:18" x14ac:dyDescent="0.25">
      <c r="M1115" s="20"/>
      <c r="N1115" s="20"/>
      <c r="O1115" s="20"/>
      <c r="P1115" s="20"/>
      <c r="Q1115" s="20"/>
      <c r="R1115" s="20"/>
    </row>
    <row r="1116" spans="13:18" x14ac:dyDescent="0.25">
      <c r="M1116" s="20"/>
      <c r="N1116" s="20"/>
      <c r="O1116" s="20"/>
      <c r="P1116" s="20"/>
      <c r="Q1116" s="20"/>
      <c r="R1116" s="20"/>
    </row>
    <row r="1117" spans="13:18" x14ac:dyDescent="0.25">
      <c r="M1117" s="20"/>
      <c r="N1117" s="20"/>
      <c r="O1117" s="20"/>
      <c r="P1117" s="20"/>
      <c r="Q1117" s="20"/>
      <c r="R1117" s="20"/>
    </row>
    <row r="1118" spans="13:18" x14ac:dyDescent="0.25">
      <c r="M1118" s="20"/>
      <c r="N1118" s="20"/>
      <c r="O1118" s="20"/>
      <c r="P1118" s="20"/>
      <c r="Q1118" s="20"/>
      <c r="R1118" s="20"/>
    </row>
    <row r="1119" spans="13:18" x14ac:dyDescent="0.25">
      <c r="M1119" s="20"/>
      <c r="N1119" s="20"/>
      <c r="O1119" s="20"/>
      <c r="P1119" s="20"/>
      <c r="Q1119" s="20"/>
      <c r="R1119" s="20"/>
    </row>
    <row r="1120" spans="13:18" x14ac:dyDescent="0.25">
      <c r="M1120" s="20"/>
      <c r="N1120" s="20"/>
      <c r="O1120" s="20"/>
      <c r="P1120" s="20"/>
      <c r="Q1120" s="20"/>
      <c r="R1120" s="20"/>
    </row>
    <row r="1121" spans="13:18" x14ac:dyDescent="0.25">
      <c r="M1121" s="20"/>
      <c r="N1121" s="20"/>
      <c r="O1121" s="20"/>
      <c r="P1121" s="20"/>
      <c r="Q1121" s="20"/>
      <c r="R1121" s="20"/>
    </row>
    <row r="1122" spans="13:18" x14ac:dyDescent="0.25">
      <c r="M1122" s="20"/>
      <c r="N1122" s="20"/>
      <c r="O1122" s="20"/>
      <c r="P1122" s="20"/>
      <c r="Q1122" s="20"/>
      <c r="R1122" s="20"/>
    </row>
    <row r="1123" spans="13:18" x14ac:dyDescent="0.25">
      <c r="M1123" s="20"/>
      <c r="N1123" s="20"/>
      <c r="O1123" s="20"/>
      <c r="P1123" s="20"/>
      <c r="Q1123" s="20"/>
      <c r="R1123" s="20"/>
    </row>
    <row r="1124" spans="13:18" x14ac:dyDescent="0.25">
      <c r="M1124" s="20"/>
      <c r="N1124" s="20"/>
      <c r="O1124" s="20"/>
      <c r="P1124" s="20"/>
      <c r="Q1124" s="20"/>
      <c r="R1124" s="20"/>
    </row>
    <row r="1125" spans="13:18" x14ac:dyDescent="0.25">
      <c r="M1125" s="20"/>
      <c r="N1125" s="20"/>
      <c r="O1125" s="20"/>
      <c r="P1125" s="20"/>
      <c r="Q1125" s="20"/>
      <c r="R1125" s="20"/>
    </row>
    <row r="1126" spans="13:18" x14ac:dyDescent="0.25">
      <c r="M1126" s="20"/>
      <c r="N1126" s="20"/>
      <c r="O1126" s="20"/>
      <c r="P1126" s="20"/>
      <c r="Q1126" s="20"/>
      <c r="R1126" s="20"/>
    </row>
    <row r="1127" spans="13:18" x14ac:dyDescent="0.25">
      <c r="M1127" s="20"/>
      <c r="N1127" s="20"/>
      <c r="O1127" s="20"/>
      <c r="P1127" s="20"/>
      <c r="Q1127" s="20"/>
      <c r="R1127" s="20"/>
    </row>
    <row r="1128" spans="13:18" x14ac:dyDescent="0.25">
      <c r="M1128" s="20"/>
      <c r="N1128" s="20"/>
      <c r="O1128" s="20"/>
      <c r="P1128" s="20"/>
      <c r="Q1128" s="20"/>
      <c r="R1128" s="20"/>
    </row>
    <row r="1129" spans="13:18" x14ac:dyDescent="0.25">
      <c r="M1129" s="20"/>
      <c r="N1129" s="20"/>
      <c r="O1129" s="20"/>
      <c r="P1129" s="20"/>
      <c r="Q1129" s="20"/>
      <c r="R1129" s="20"/>
    </row>
    <row r="1130" spans="13:18" x14ac:dyDescent="0.25">
      <c r="M1130" s="20"/>
      <c r="N1130" s="20"/>
      <c r="O1130" s="20"/>
      <c r="P1130" s="20"/>
      <c r="Q1130" s="20"/>
      <c r="R1130" s="20"/>
    </row>
    <row r="1131" spans="13:18" x14ac:dyDescent="0.25">
      <c r="M1131" s="20"/>
      <c r="N1131" s="20"/>
      <c r="O1131" s="20"/>
      <c r="P1131" s="20"/>
      <c r="Q1131" s="20"/>
      <c r="R1131" s="20"/>
    </row>
    <row r="1132" spans="13:18" x14ac:dyDescent="0.25">
      <c r="M1132" s="20"/>
      <c r="N1132" s="20"/>
      <c r="O1132" s="20"/>
      <c r="P1132" s="20"/>
      <c r="Q1132" s="20"/>
      <c r="R1132" s="20"/>
    </row>
    <row r="1133" spans="13:18" x14ac:dyDescent="0.25">
      <c r="M1133" s="20"/>
      <c r="N1133" s="20"/>
      <c r="O1133" s="20"/>
      <c r="P1133" s="20"/>
      <c r="Q1133" s="20"/>
      <c r="R1133" s="20"/>
    </row>
    <row r="1134" spans="13:18" x14ac:dyDescent="0.25">
      <c r="M1134" s="20"/>
      <c r="N1134" s="20"/>
      <c r="O1134" s="20"/>
      <c r="P1134" s="20"/>
      <c r="Q1134" s="20"/>
      <c r="R1134" s="20"/>
    </row>
    <row r="1135" spans="13:18" x14ac:dyDescent="0.25">
      <c r="M1135" s="20"/>
      <c r="N1135" s="20"/>
      <c r="O1135" s="20"/>
      <c r="P1135" s="20"/>
      <c r="Q1135" s="20"/>
      <c r="R1135" s="20"/>
    </row>
    <row r="1136" spans="13:18" x14ac:dyDescent="0.25">
      <c r="M1136" s="20"/>
      <c r="N1136" s="20"/>
      <c r="O1136" s="20"/>
      <c r="P1136" s="20"/>
      <c r="Q1136" s="20"/>
      <c r="R1136" s="20"/>
    </row>
    <row r="1137" spans="13:18" x14ac:dyDescent="0.25">
      <c r="M1137" s="20"/>
      <c r="N1137" s="20"/>
      <c r="O1137" s="20"/>
      <c r="P1137" s="20"/>
      <c r="Q1137" s="20"/>
      <c r="R1137" s="20"/>
    </row>
    <row r="1138" spans="13:18" x14ac:dyDescent="0.25">
      <c r="M1138" s="20"/>
      <c r="N1138" s="20"/>
      <c r="O1138" s="20"/>
      <c r="P1138" s="20"/>
      <c r="Q1138" s="20"/>
      <c r="R1138" s="20"/>
    </row>
    <row r="1139" spans="13:18" x14ac:dyDescent="0.25">
      <c r="M1139" s="20"/>
      <c r="N1139" s="20"/>
      <c r="O1139" s="20"/>
      <c r="P1139" s="20"/>
      <c r="Q1139" s="20"/>
      <c r="R1139" s="20"/>
    </row>
    <row r="1140" spans="13:18" x14ac:dyDescent="0.25">
      <c r="M1140" s="20"/>
      <c r="N1140" s="20"/>
      <c r="O1140" s="20"/>
      <c r="P1140" s="20"/>
      <c r="Q1140" s="20"/>
      <c r="R1140" s="20"/>
    </row>
    <row r="1141" spans="13:18" x14ac:dyDescent="0.25">
      <c r="M1141" s="20"/>
      <c r="N1141" s="20"/>
      <c r="O1141" s="20"/>
      <c r="P1141" s="20"/>
      <c r="Q1141" s="20"/>
      <c r="R1141" s="20"/>
    </row>
    <row r="1142" spans="13:18" x14ac:dyDescent="0.25">
      <c r="M1142" s="20"/>
      <c r="N1142" s="20"/>
      <c r="O1142" s="20"/>
      <c r="P1142" s="20"/>
      <c r="Q1142" s="20"/>
      <c r="R1142" s="20"/>
    </row>
    <row r="1143" spans="13:18" x14ac:dyDescent="0.25">
      <c r="M1143" s="20"/>
      <c r="N1143" s="20"/>
      <c r="O1143" s="20"/>
      <c r="P1143" s="20"/>
      <c r="Q1143" s="20"/>
      <c r="R1143" s="20"/>
    </row>
    <row r="1144" spans="13:18" x14ac:dyDescent="0.25">
      <c r="M1144" s="20"/>
      <c r="N1144" s="20"/>
      <c r="O1144" s="20"/>
      <c r="P1144" s="20"/>
      <c r="Q1144" s="20"/>
      <c r="R1144" s="20"/>
    </row>
    <row r="1145" spans="13:18" x14ac:dyDescent="0.25">
      <c r="M1145" s="20"/>
      <c r="N1145" s="20"/>
      <c r="O1145" s="20"/>
      <c r="P1145" s="20"/>
      <c r="Q1145" s="20"/>
      <c r="R1145" s="20"/>
    </row>
    <row r="1146" spans="13:18" x14ac:dyDescent="0.25">
      <c r="M1146" s="20"/>
      <c r="N1146" s="20"/>
      <c r="O1146" s="20"/>
      <c r="P1146" s="20"/>
      <c r="Q1146" s="20"/>
      <c r="R1146" s="20"/>
    </row>
    <row r="1147" spans="13:18" x14ac:dyDescent="0.25">
      <c r="M1147" s="20"/>
      <c r="N1147" s="20"/>
      <c r="O1147" s="20"/>
      <c r="P1147" s="20"/>
      <c r="Q1147" s="20"/>
      <c r="R1147" s="20"/>
    </row>
    <row r="1148" spans="13:18" x14ac:dyDescent="0.25">
      <c r="M1148" s="20"/>
      <c r="N1148" s="20"/>
      <c r="O1148" s="20"/>
      <c r="P1148" s="20"/>
      <c r="Q1148" s="20"/>
      <c r="R1148" s="20"/>
    </row>
    <row r="1149" spans="13:18" x14ac:dyDescent="0.25">
      <c r="M1149" s="20"/>
      <c r="N1149" s="20"/>
      <c r="O1149" s="20"/>
      <c r="P1149" s="20"/>
      <c r="Q1149" s="20"/>
      <c r="R1149" s="20"/>
    </row>
    <row r="1150" spans="13:18" x14ac:dyDescent="0.25">
      <c r="M1150" s="20"/>
      <c r="N1150" s="20"/>
      <c r="O1150" s="20"/>
      <c r="P1150" s="20"/>
      <c r="Q1150" s="20"/>
      <c r="R1150" s="20"/>
    </row>
    <row r="1151" spans="13:18" x14ac:dyDescent="0.25">
      <c r="M1151" s="20"/>
      <c r="N1151" s="20"/>
      <c r="O1151" s="20"/>
      <c r="P1151" s="20"/>
      <c r="Q1151" s="20"/>
      <c r="R1151" s="20"/>
    </row>
    <row r="1152" spans="13:18" x14ac:dyDescent="0.25">
      <c r="M1152" s="20"/>
      <c r="N1152" s="20"/>
      <c r="O1152" s="20"/>
      <c r="P1152" s="20"/>
      <c r="Q1152" s="20"/>
      <c r="R1152" s="20"/>
    </row>
    <row r="1153" spans="13:18" x14ac:dyDescent="0.25">
      <c r="M1153" s="20"/>
      <c r="N1153" s="20"/>
      <c r="O1153" s="20"/>
      <c r="P1153" s="20"/>
      <c r="Q1153" s="20"/>
      <c r="R1153" s="20"/>
    </row>
    <row r="1154" spans="13:18" x14ac:dyDescent="0.25">
      <c r="M1154" s="20"/>
      <c r="N1154" s="20"/>
      <c r="O1154" s="20"/>
      <c r="P1154" s="20"/>
      <c r="Q1154" s="20"/>
      <c r="R1154" s="20"/>
    </row>
    <row r="1155" spans="13:18" x14ac:dyDescent="0.25">
      <c r="M1155" s="20"/>
      <c r="N1155" s="20"/>
      <c r="O1155" s="20"/>
      <c r="P1155" s="20"/>
      <c r="Q1155" s="20"/>
      <c r="R1155" s="20"/>
    </row>
    <row r="1156" spans="13:18" x14ac:dyDescent="0.25">
      <c r="M1156" s="20"/>
      <c r="N1156" s="20"/>
      <c r="O1156" s="20"/>
      <c r="P1156" s="20"/>
      <c r="Q1156" s="20"/>
      <c r="R1156" s="20"/>
    </row>
    <row r="1157" spans="13:18" x14ac:dyDescent="0.25">
      <c r="M1157" s="20"/>
      <c r="N1157" s="20"/>
      <c r="O1157" s="20"/>
      <c r="P1157" s="20"/>
      <c r="Q1157" s="20"/>
      <c r="R1157" s="20"/>
    </row>
    <row r="1158" spans="13:18" x14ac:dyDescent="0.25">
      <c r="M1158" s="20"/>
      <c r="N1158" s="20"/>
      <c r="O1158" s="20"/>
      <c r="P1158" s="20"/>
      <c r="Q1158" s="20"/>
      <c r="R1158" s="20"/>
    </row>
    <row r="1159" spans="13:18" x14ac:dyDescent="0.25">
      <c r="M1159" s="20"/>
      <c r="N1159" s="20"/>
      <c r="O1159" s="20"/>
      <c r="P1159" s="20"/>
      <c r="Q1159" s="20"/>
      <c r="R1159" s="20"/>
    </row>
    <row r="1160" spans="13:18" x14ac:dyDescent="0.25">
      <c r="M1160" s="20"/>
      <c r="N1160" s="20"/>
      <c r="O1160" s="20"/>
      <c r="P1160" s="20"/>
      <c r="Q1160" s="20"/>
      <c r="R1160" s="20"/>
    </row>
    <row r="1161" spans="13:18" x14ac:dyDescent="0.25">
      <c r="M1161" s="20"/>
      <c r="N1161" s="20"/>
      <c r="O1161" s="20"/>
      <c r="P1161" s="20"/>
      <c r="Q1161" s="20"/>
      <c r="R1161" s="20"/>
    </row>
    <row r="1162" spans="13:18" x14ac:dyDescent="0.25">
      <c r="M1162" s="20"/>
      <c r="N1162" s="20"/>
      <c r="O1162" s="20"/>
      <c r="P1162" s="20"/>
      <c r="Q1162" s="20"/>
      <c r="R1162" s="20"/>
    </row>
    <row r="1163" spans="13:18" x14ac:dyDescent="0.25">
      <c r="M1163" s="20"/>
      <c r="N1163" s="20"/>
      <c r="O1163" s="20"/>
      <c r="P1163" s="20"/>
      <c r="Q1163" s="20"/>
      <c r="R1163" s="20"/>
    </row>
    <row r="1164" spans="13:18" x14ac:dyDescent="0.25">
      <c r="M1164" s="20"/>
      <c r="N1164" s="20"/>
      <c r="O1164" s="20"/>
      <c r="P1164" s="20"/>
      <c r="Q1164" s="20"/>
      <c r="R1164" s="20"/>
    </row>
    <row r="1165" spans="13:18" x14ac:dyDescent="0.25">
      <c r="M1165" s="20"/>
      <c r="N1165" s="20"/>
      <c r="O1165" s="20"/>
      <c r="P1165" s="20"/>
      <c r="Q1165" s="20"/>
      <c r="R1165" s="20"/>
    </row>
    <row r="1166" spans="13:18" x14ac:dyDescent="0.25">
      <c r="M1166" s="20"/>
      <c r="N1166" s="20"/>
      <c r="O1166" s="20"/>
      <c r="P1166" s="20"/>
      <c r="Q1166" s="20"/>
      <c r="R1166" s="20"/>
    </row>
    <row r="1167" spans="13:18" x14ac:dyDescent="0.25">
      <c r="M1167" s="20"/>
      <c r="N1167" s="20"/>
      <c r="O1167" s="20"/>
      <c r="P1167" s="20"/>
      <c r="Q1167" s="20"/>
      <c r="R1167" s="20"/>
    </row>
    <row r="1168" spans="13:18" x14ac:dyDescent="0.25">
      <c r="M1168" s="20"/>
      <c r="N1168" s="20"/>
      <c r="O1168" s="20"/>
      <c r="P1168" s="20"/>
      <c r="Q1168" s="20"/>
      <c r="R1168" s="20"/>
    </row>
    <row r="1169" spans="13:18" x14ac:dyDescent="0.25">
      <c r="M1169" s="20"/>
      <c r="N1169" s="20"/>
      <c r="O1169" s="20"/>
      <c r="P1169" s="20"/>
      <c r="Q1169" s="20"/>
      <c r="R1169" s="20"/>
    </row>
    <row r="1170" spans="13:18" x14ac:dyDescent="0.25">
      <c r="M1170" s="20"/>
      <c r="N1170" s="20"/>
      <c r="O1170" s="20"/>
      <c r="P1170" s="20"/>
      <c r="Q1170" s="20"/>
      <c r="R1170" s="20"/>
    </row>
    <row r="1171" spans="13:18" x14ac:dyDescent="0.25">
      <c r="M1171" s="20"/>
      <c r="N1171" s="20"/>
      <c r="O1171" s="20"/>
      <c r="P1171" s="20"/>
      <c r="Q1171" s="20"/>
      <c r="R1171" s="20"/>
    </row>
    <row r="1172" spans="13:18" x14ac:dyDescent="0.25">
      <c r="M1172" s="20"/>
      <c r="N1172" s="20"/>
      <c r="O1172" s="20"/>
      <c r="P1172" s="20"/>
      <c r="Q1172" s="20"/>
      <c r="R1172" s="20"/>
    </row>
    <row r="1173" spans="13:18" x14ac:dyDescent="0.25">
      <c r="M1173" s="20"/>
      <c r="N1173" s="20"/>
      <c r="O1173" s="20"/>
      <c r="P1173" s="20"/>
      <c r="Q1173" s="20"/>
      <c r="R1173" s="20"/>
    </row>
    <row r="1174" spans="13:18" x14ac:dyDescent="0.25">
      <c r="M1174" s="20"/>
      <c r="N1174" s="20"/>
      <c r="O1174" s="20"/>
      <c r="P1174" s="20"/>
      <c r="Q1174" s="20"/>
      <c r="R1174" s="20"/>
    </row>
    <row r="1175" spans="13:18" x14ac:dyDescent="0.25">
      <c r="M1175" s="20"/>
      <c r="N1175" s="20"/>
      <c r="O1175" s="20"/>
      <c r="P1175" s="20"/>
      <c r="Q1175" s="20"/>
      <c r="R1175" s="20"/>
    </row>
    <row r="1176" spans="13:18" x14ac:dyDescent="0.25">
      <c r="M1176" s="20"/>
      <c r="N1176" s="20"/>
      <c r="O1176" s="20"/>
      <c r="P1176" s="20"/>
      <c r="Q1176" s="20"/>
      <c r="R1176" s="20"/>
    </row>
    <row r="1177" spans="13:18" x14ac:dyDescent="0.25">
      <c r="M1177" s="20"/>
      <c r="N1177" s="20"/>
      <c r="O1177" s="20"/>
      <c r="P1177" s="20"/>
      <c r="Q1177" s="20"/>
      <c r="R1177" s="20"/>
    </row>
    <row r="1178" spans="13:18" x14ac:dyDescent="0.25">
      <c r="M1178" s="20"/>
      <c r="N1178" s="20"/>
      <c r="O1178" s="20"/>
      <c r="P1178" s="20"/>
      <c r="Q1178" s="20"/>
      <c r="R1178" s="20"/>
    </row>
    <row r="1179" spans="13:18" x14ac:dyDescent="0.25">
      <c r="M1179" s="20"/>
      <c r="N1179" s="20"/>
      <c r="O1179" s="20"/>
      <c r="P1179" s="20"/>
      <c r="Q1179" s="20"/>
      <c r="R1179" s="20"/>
    </row>
    <row r="1180" spans="13:18" x14ac:dyDescent="0.25">
      <c r="M1180" s="20"/>
      <c r="N1180" s="20"/>
      <c r="O1180" s="20"/>
      <c r="P1180" s="20"/>
      <c r="Q1180" s="20"/>
      <c r="R1180" s="20"/>
    </row>
    <row r="1181" spans="13:18" x14ac:dyDescent="0.25">
      <c r="M1181" s="20"/>
      <c r="N1181" s="20"/>
      <c r="O1181" s="20"/>
      <c r="P1181" s="20"/>
      <c r="Q1181" s="20"/>
      <c r="R1181" s="20"/>
    </row>
    <row r="1182" spans="13:18" x14ac:dyDescent="0.25">
      <c r="M1182" s="20"/>
      <c r="N1182" s="20"/>
      <c r="O1182" s="20"/>
      <c r="P1182" s="20"/>
      <c r="Q1182" s="20"/>
      <c r="R1182" s="20"/>
    </row>
    <row r="1183" spans="13:18" x14ac:dyDescent="0.25">
      <c r="M1183" s="20"/>
      <c r="N1183" s="20"/>
      <c r="O1183" s="20"/>
      <c r="P1183" s="20"/>
      <c r="Q1183" s="20"/>
      <c r="R1183" s="20"/>
    </row>
    <row r="1184" spans="13:18" x14ac:dyDescent="0.25">
      <c r="M1184" s="20"/>
      <c r="N1184" s="20"/>
      <c r="O1184" s="20"/>
      <c r="P1184" s="20"/>
      <c r="Q1184" s="20"/>
      <c r="R1184" s="20"/>
    </row>
    <row r="1185" spans="13:18" x14ac:dyDescent="0.25">
      <c r="M1185" s="20"/>
      <c r="N1185" s="20"/>
      <c r="O1185" s="20"/>
      <c r="P1185" s="20"/>
      <c r="Q1185" s="20"/>
      <c r="R1185" s="20"/>
    </row>
    <row r="1186" spans="13:18" x14ac:dyDescent="0.25">
      <c r="M1186" s="20"/>
      <c r="N1186" s="20"/>
      <c r="O1186" s="20"/>
      <c r="P1186" s="20"/>
      <c r="Q1186" s="20"/>
      <c r="R1186" s="20"/>
    </row>
    <row r="1187" spans="13:18" x14ac:dyDescent="0.25">
      <c r="M1187" s="20"/>
      <c r="N1187" s="20"/>
      <c r="O1187" s="20"/>
      <c r="P1187" s="20"/>
      <c r="Q1187" s="20"/>
      <c r="R1187" s="20"/>
    </row>
    <row r="1188" spans="13:18" x14ac:dyDescent="0.25">
      <c r="M1188" s="20"/>
      <c r="N1188" s="20"/>
      <c r="O1188" s="20"/>
      <c r="P1188" s="20"/>
      <c r="Q1188" s="20"/>
      <c r="R1188" s="20"/>
    </row>
    <row r="1189" spans="13:18" x14ac:dyDescent="0.25">
      <c r="M1189" s="20"/>
      <c r="N1189" s="20"/>
      <c r="O1189" s="20"/>
      <c r="P1189" s="20"/>
      <c r="Q1189" s="20"/>
      <c r="R1189" s="20"/>
    </row>
    <row r="1190" spans="13:18" x14ac:dyDescent="0.25">
      <c r="M1190" s="20"/>
      <c r="N1190" s="20"/>
      <c r="O1190" s="20"/>
      <c r="P1190" s="20"/>
      <c r="Q1190" s="20"/>
      <c r="R1190" s="20"/>
    </row>
    <row r="1191" spans="13:18" x14ac:dyDescent="0.25">
      <c r="M1191" s="20"/>
      <c r="N1191" s="20"/>
      <c r="O1191" s="20"/>
      <c r="P1191" s="20"/>
      <c r="Q1191" s="20"/>
      <c r="R1191" s="20"/>
    </row>
    <row r="1192" spans="13:18" x14ac:dyDescent="0.25">
      <c r="M1192" s="20"/>
      <c r="N1192" s="20"/>
      <c r="O1192" s="20"/>
      <c r="P1192" s="20"/>
      <c r="Q1192" s="20"/>
      <c r="R1192" s="20"/>
    </row>
    <row r="1193" spans="13:18" x14ac:dyDescent="0.25">
      <c r="M1193" s="20"/>
      <c r="N1193" s="20"/>
      <c r="O1193" s="20"/>
      <c r="P1193" s="20"/>
      <c r="Q1193" s="20"/>
      <c r="R1193" s="20"/>
    </row>
    <row r="1194" spans="13:18" x14ac:dyDescent="0.25">
      <c r="M1194" s="20"/>
      <c r="N1194" s="20"/>
      <c r="O1194" s="20"/>
      <c r="P1194" s="20"/>
      <c r="Q1194" s="20"/>
      <c r="R1194" s="20"/>
    </row>
    <row r="1195" spans="13:18" x14ac:dyDescent="0.25">
      <c r="M1195" s="20"/>
      <c r="N1195" s="20"/>
      <c r="O1195" s="20"/>
      <c r="P1195" s="20"/>
      <c r="Q1195" s="20"/>
      <c r="R1195" s="20"/>
    </row>
    <row r="1196" spans="13:18" x14ac:dyDescent="0.25">
      <c r="M1196" s="20"/>
      <c r="N1196" s="20"/>
      <c r="O1196" s="20"/>
      <c r="P1196" s="20"/>
      <c r="Q1196" s="20"/>
      <c r="R1196" s="20"/>
    </row>
    <row r="1197" spans="13:18" x14ac:dyDescent="0.25">
      <c r="M1197" s="20"/>
      <c r="N1197" s="20"/>
      <c r="O1197" s="20"/>
      <c r="P1197" s="20"/>
      <c r="Q1197" s="20"/>
      <c r="R1197" s="20"/>
    </row>
    <row r="1198" spans="13:18" x14ac:dyDescent="0.25">
      <c r="M1198" s="20"/>
      <c r="N1198" s="20"/>
      <c r="O1198" s="20"/>
      <c r="P1198" s="20"/>
      <c r="Q1198" s="20"/>
      <c r="R1198" s="20"/>
    </row>
    <row r="1199" spans="13:18" x14ac:dyDescent="0.25">
      <c r="M1199" s="20"/>
      <c r="N1199" s="20"/>
      <c r="O1199" s="20"/>
      <c r="P1199" s="20"/>
      <c r="Q1199" s="20"/>
      <c r="R1199" s="20"/>
    </row>
    <row r="1200" spans="13:18" x14ac:dyDescent="0.25">
      <c r="M1200" s="20"/>
      <c r="N1200" s="20"/>
      <c r="O1200" s="20"/>
      <c r="P1200" s="20"/>
      <c r="Q1200" s="20"/>
      <c r="R1200" s="20"/>
    </row>
    <row r="1201" spans="13:18" x14ac:dyDescent="0.25">
      <c r="M1201" s="20"/>
      <c r="N1201" s="20"/>
      <c r="O1201" s="20"/>
      <c r="P1201" s="20"/>
      <c r="Q1201" s="20"/>
      <c r="R1201" s="20"/>
    </row>
    <row r="1202" spans="13:18" x14ac:dyDescent="0.25">
      <c r="M1202" s="20"/>
      <c r="N1202" s="20"/>
      <c r="O1202" s="20"/>
      <c r="P1202" s="20"/>
      <c r="Q1202" s="20"/>
      <c r="R1202" s="20"/>
    </row>
    <row r="1203" spans="13:18" x14ac:dyDescent="0.25">
      <c r="M1203" s="20"/>
      <c r="N1203" s="20"/>
      <c r="O1203" s="20"/>
      <c r="P1203" s="20"/>
      <c r="Q1203" s="20"/>
      <c r="R1203" s="20"/>
    </row>
    <row r="1204" spans="13:18" x14ac:dyDescent="0.25">
      <c r="M1204" s="20"/>
      <c r="N1204" s="20"/>
      <c r="O1204" s="20"/>
      <c r="P1204" s="20"/>
      <c r="Q1204" s="20"/>
      <c r="R1204" s="20"/>
    </row>
    <row r="1205" spans="13:18" x14ac:dyDescent="0.25">
      <c r="M1205" s="20"/>
      <c r="N1205" s="20"/>
      <c r="O1205" s="20"/>
      <c r="P1205" s="20"/>
      <c r="Q1205" s="20"/>
      <c r="R1205" s="20"/>
    </row>
    <row r="1206" spans="13:18" x14ac:dyDescent="0.25">
      <c r="M1206" s="20"/>
      <c r="N1206" s="20"/>
      <c r="O1206" s="20"/>
      <c r="P1206" s="20"/>
      <c r="Q1206" s="20"/>
      <c r="R1206" s="20"/>
    </row>
    <row r="1207" spans="13:18" x14ac:dyDescent="0.25">
      <c r="M1207" s="20"/>
      <c r="N1207" s="20"/>
      <c r="O1207" s="20"/>
      <c r="P1207" s="20"/>
      <c r="Q1207" s="20"/>
      <c r="R1207" s="20"/>
    </row>
    <row r="1208" spans="13:18" x14ac:dyDescent="0.25">
      <c r="M1208" s="20"/>
      <c r="N1208" s="20"/>
      <c r="O1208" s="20"/>
      <c r="P1208" s="20"/>
      <c r="Q1208" s="20"/>
      <c r="R1208" s="20"/>
    </row>
    <row r="1209" spans="13:18" x14ac:dyDescent="0.25">
      <c r="M1209" s="20"/>
      <c r="N1209" s="20"/>
      <c r="O1209" s="20"/>
      <c r="P1209" s="20"/>
      <c r="Q1209" s="20"/>
      <c r="R1209" s="20"/>
    </row>
    <row r="1210" spans="13:18" x14ac:dyDescent="0.25">
      <c r="M1210" s="20"/>
      <c r="N1210" s="20"/>
      <c r="O1210" s="20"/>
      <c r="P1210" s="20"/>
      <c r="Q1210" s="20"/>
      <c r="R1210" s="20"/>
    </row>
    <row r="1211" spans="13:18" x14ac:dyDescent="0.25">
      <c r="M1211" s="20"/>
      <c r="N1211" s="20"/>
      <c r="O1211" s="20"/>
      <c r="P1211" s="20"/>
      <c r="Q1211" s="20"/>
      <c r="R1211" s="20"/>
    </row>
    <row r="1212" spans="13:18" x14ac:dyDescent="0.25">
      <c r="M1212" s="20"/>
      <c r="N1212" s="20"/>
      <c r="O1212" s="20"/>
      <c r="P1212" s="20"/>
      <c r="Q1212" s="20"/>
      <c r="R1212" s="20"/>
    </row>
    <row r="1213" spans="13:18" x14ac:dyDescent="0.25">
      <c r="M1213" s="20"/>
      <c r="N1213" s="20"/>
      <c r="O1213" s="20"/>
      <c r="P1213" s="20"/>
      <c r="Q1213" s="20"/>
      <c r="R1213" s="20"/>
    </row>
    <row r="1214" spans="13:18" x14ac:dyDescent="0.25">
      <c r="M1214" s="20"/>
      <c r="N1214" s="20"/>
      <c r="O1214" s="20"/>
      <c r="P1214" s="20"/>
      <c r="Q1214" s="20"/>
      <c r="R1214" s="20"/>
    </row>
    <row r="1215" spans="13:18" x14ac:dyDescent="0.25">
      <c r="M1215" s="20"/>
      <c r="N1215" s="20"/>
      <c r="O1215" s="20"/>
      <c r="P1215" s="20"/>
      <c r="Q1215" s="20"/>
      <c r="R1215" s="20"/>
    </row>
    <row r="1216" spans="13:18" x14ac:dyDescent="0.25">
      <c r="M1216" s="20"/>
      <c r="N1216" s="20"/>
      <c r="O1216" s="20"/>
      <c r="P1216" s="20"/>
      <c r="Q1216" s="20"/>
      <c r="R1216" s="20"/>
    </row>
    <row r="1217" spans="13:18" x14ac:dyDescent="0.25">
      <c r="M1217" s="20"/>
      <c r="N1217" s="20"/>
      <c r="O1217" s="20"/>
      <c r="P1217" s="20"/>
      <c r="Q1217" s="20"/>
      <c r="R1217" s="20"/>
    </row>
    <row r="1218" spans="13:18" x14ac:dyDescent="0.25">
      <c r="M1218" s="20"/>
      <c r="N1218" s="20"/>
      <c r="O1218" s="20"/>
      <c r="P1218" s="20"/>
      <c r="Q1218" s="20"/>
      <c r="R1218" s="20"/>
    </row>
    <row r="1219" spans="13:18" x14ac:dyDescent="0.25">
      <c r="M1219" s="20"/>
      <c r="N1219" s="20"/>
      <c r="O1219" s="20"/>
      <c r="P1219" s="20"/>
      <c r="Q1219" s="20"/>
      <c r="R1219" s="20"/>
    </row>
    <row r="1220" spans="13:18" x14ac:dyDescent="0.25">
      <c r="M1220" s="20"/>
      <c r="N1220" s="20"/>
      <c r="O1220" s="20"/>
      <c r="P1220" s="20"/>
      <c r="Q1220" s="20"/>
      <c r="R1220" s="20"/>
    </row>
    <row r="1221" spans="13:18" x14ac:dyDescent="0.25">
      <c r="M1221" s="20"/>
      <c r="N1221" s="20"/>
      <c r="O1221" s="20"/>
      <c r="P1221" s="20"/>
      <c r="Q1221" s="20"/>
      <c r="R1221" s="20"/>
    </row>
    <row r="1222" spans="13:18" x14ac:dyDescent="0.25">
      <c r="M1222" s="20"/>
      <c r="N1222" s="20"/>
      <c r="O1222" s="20"/>
      <c r="P1222" s="20"/>
      <c r="Q1222" s="20"/>
      <c r="R1222" s="20"/>
    </row>
    <row r="1223" spans="13:18" x14ac:dyDescent="0.25">
      <c r="M1223" s="20"/>
      <c r="N1223" s="20"/>
      <c r="O1223" s="20"/>
      <c r="P1223" s="20"/>
      <c r="Q1223" s="20"/>
      <c r="R1223" s="20"/>
    </row>
    <row r="1224" spans="13:18" x14ac:dyDescent="0.25">
      <c r="M1224" s="20"/>
      <c r="N1224" s="20"/>
      <c r="O1224" s="20"/>
      <c r="P1224" s="20"/>
      <c r="Q1224" s="20"/>
      <c r="R1224" s="20"/>
    </row>
    <row r="1225" spans="13:18" x14ac:dyDescent="0.25">
      <c r="M1225" s="20"/>
      <c r="N1225" s="20"/>
      <c r="O1225" s="20"/>
      <c r="P1225" s="20"/>
      <c r="Q1225" s="20"/>
      <c r="R1225" s="20"/>
    </row>
    <row r="1226" spans="13:18" x14ac:dyDescent="0.25">
      <c r="M1226" s="20"/>
      <c r="N1226" s="20"/>
      <c r="O1226" s="20"/>
      <c r="P1226" s="20"/>
      <c r="Q1226" s="20"/>
      <c r="R1226" s="20"/>
    </row>
    <row r="1227" spans="13:18" x14ac:dyDescent="0.25">
      <c r="M1227" s="20"/>
      <c r="N1227" s="20"/>
      <c r="O1227" s="20"/>
      <c r="P1227" s="20"/>
      <c r="Q1227" s="20"/>
      <c r="R1227" s="20"/>
    </row>
    <row r="1228" spans="13:18" x14ac:dyDescent="0.25">
      <c r="M1228" s="20"/>
      <c r="N1228" s="20"/>
      <c r="O1228" s="20"/>
      <c r="P1228" s="20"/>
      <c r="Q1228" s="20"/>
      <c r="R1228" s="20"/>
    </row>
    <row r="1229" spans="13:18" x14ac:dyDescent="0.25">
      <c r="M1229" s="20"/>
      <c r="N1229" s="20"/>
      <c r="O1229" s="20"/>
      <c r="P1229" s="20"/>
      <c r="Q1229" s="20"/>
      <c r="R1229" s="20"/>
    </row>
    <row r="1230" spans="13:18" x14ac:dyDescent="0.25">
      <c r="M1230" s="20"/>
      <c r="N1230" s="20"/>
      <c r="O1230" s="20"/>
      <c r="P1230" s="20"/>
      <c r="Q1230" s="20"/>
      <c r="R1230" s="20"/>
    </row>
    <row r="1231" spans="13:18" x14ac:dyDescent="0.25">
      <c r="M1231" s="20"/>
      <c r="N1231" s="20"/>
      <c r="O1231" s="20"/>
      <c r="P1231" s="20"/>
      <c r="Q1231" s="20"/>
      <c r="R1231" s="20"/>
    </row>
    <row r="1232" spans="13:18" x14ac:dyDescent="0.25">
      <c r="M1232" s="20"/>
      <c r="N1232" s="20"/>
      <c r="O1232" s="20"/>
      <c r="P1232" s="20"/>
      <c r="Q1232" s="20"/>
      <c r="R1232" s="20"/>
    </row>
    <row r="1233" spans="13:18" x14ac:dyDescent="0.25">
      <c r="M1233" s="20"/>
      <c r="N1233" s="20"/>
      <c r="O1233" s="20"/>
      <c r="P1233" s="20"/>
      <c r="Q1233" s="20"/>
      <c r="R1233" s="20"/>
    </row>
    <row r="1234" spans="13:18" x14ac:dyDescent="0.25">
      <c r="M1234" s="20"/>
      <c r="N1234" s="20"/>
      <c r="O1234" s="20"/>
      <c r="P1234" s="20"/>
      <c r="Q1234" s="20"/>
      <c r="R1234" s="20"/>
    </row>
    <row r="1235" spans="13:18" x14ac:dyDescent="0.25">
      <c r="M1235" s="20"/>
      <c r="N1235" s="20"/>
      <c r="O1235" s="20"/>
      <c r="P1235" s="20"/>
      <c r="Q1235" s="20"/>
      <c r="R1235" s="20"/>
    </row>
    <row r="1236" spans="13:18" x14ac:dyDescent="0.25">
      <c r="M1236" s="20"/>
      <c r="N1236" s="20"/>
      <c r="O1236" s="20"/>
      <c r="P1236" s="20"/>
      <c r="Q1236" s="20"/>
      <c r="R1236" s="20"/>
    </row>
    <row r="1237" spans="13:18" x14ac:dyDescent="0.25">
      <c r="M1237" s="20"/>
      <c r="N1237" s="20"/>
      <c r="O1237" s="20"/>
      <c r="P1237" s="20"/>
      <c r="Q1237" s="20"/>
      <c r="R1237" s="20"/>
    </row>
    <row r="1238" spans="13:18" x14ac:dyDescent="0.25">
      <c r="M1238" s="20"/>
      <c r="N1238" s="20"/>
      <c r="O1238" s="20"/>
      <c r="P1238" s="20"/>
      <c r="Q1238" s="20"/>
      <c r="R1238" s="20"/>
    </row>
    <row r="1239" spans="13:18" x14ac:dyDescent="0.25">
      <c r="M1239" s="20"/>
      <c r="N1239" s="20"/>
      <c r="O1239" s="20"/>
      <c r="P1239" s="20"/>
      <c r="Q1239" s="20"/>
      <c r="R1239" s="20"/>
    </row>
    <row r="1240" spans="13:18" x14ac:dyDescent="0.25">
      <c r="M1240" s="20"/>
      <c r="N1240" s="20"/>
      <c r="O1240" s="20"/>
      <c r="P1240" s="20"/>
      <c r="Q1240" s="20"/>
      <c r="R1240" s="20"/>
    </row>
    <row r="1241" spans="13:18" x14ac:dyDescent="0.25">
      <c r="M1241" s="20"/>
      <c r="N1241" s="20"/>
      <c r="O1241" s="20"/>
      <c r="P1241" s="20"/>
      <c r="Q1241" s="20"/>
      <c r="R1241" s="20"/>
    </row>
    <row r="1242" spans="13:18" x14ac:dyDescent="0.25">
      <c r="M1242" s="20"/>
      <c r="N1242" s="20"/>
      <c r="O1242" s="20"/>
      <c r="P1242" s="20"/>
      <c r="Q1242" s="20"/>
      <c r="R1242" s="20"/>
    </row>
    <row r="1243" spans="13:18" x14ac:dyDescent="0.25">
      <c r="M1243" s="20"/>
      <c r="N1243" s="20"/>
      <c r="O1243" s="20"/>
      <c r="P1243" s="20"/>
      <c r="Q1243" s="20"/>
      <c r="R1243" s="20"/>
    </row>
    <row r="1244" spans="13:18" x14ac:dyDescent="0.25">
      <c r="M1244" s="20"/>
      <c r="N1244" s="20"/>
      <c r="O1244" s="20"/>
      <c r="P1244" s="20"/>
      <c r="Q1244" s="20"/>
      <c r="R1244" s="20"/>
    </row>
    <row r="1245" spans="13:18" x14ac:dyDescent="0.25">
      <c r="M1245" s="20"/>
      <c r="N1245" s="20"/>
      <c r="O1245" s="20"/>
      <c r="P1245" s="20"/>
      <c r="Q1245" s="20"/>
      <c r="R1245" s="20"/>
    </row>
    <row r="1246" spans="13:18" x14ac:dyDescent="0.25">
      <c r="M1246" s="20"/>
      <c r="N1246" s="20"/>
      <c r="O1246" s="20"/>
      <c r="P1246" s="20"/>
      <c r="Q1246" s="20"/>
      <c r="R1246" s="20"/>
    </row>
    <row r="1247" spans="13:18" x14ac:dyDescent="0.25">
      <c r="M1247" s="20"/>
      <c r="N1247" s="20"/>
      <c r="O1247" s="20"/>
      <c r="P1247" s="20"/>
      <c r="Q1247" s="20"/>
      <c r="R1247" s="20"/>
    </row>
    <row r="1248" spans="13:18" x14ac:dyDescent="0.25">
      <c r="M1248" s="20"/>
      <c r="N1248" s="20"/>
      <c r="O1248" s="20"/>
      <c r="P1248" s="20"/>
      <c r="Q1248" s="20"/>
      <c r="R1248" s="20"/>
    </row>
    <row r="1249" spans="13:18" x14ac:dyDescent="0.25">
      <c r="M1249" s="20"/>
      <c r="N1249" s="20"/>
      <c r="O1249" s="20"/>
      <c r="P1249" s="20"/>
      <c r="Q1249" s="20"/>
      <c r="R1249" s="20"/>
    </row>
    <row r="1250" spans="13:18" x14ac:dyDescent="0.25">
      <c r="M1250" s="20"/>
      <c r="N1250" s="20"/>
      <c r="O1250" s="20"/>
      <c r="P1250" s="20"/>
      <c r="Q1250" s="20"/>
      <c r="R1250" s="20"/>
    </row>
    <row r="1251" spans="13:18" x14ac:dyDescent="0.25">
      <c r="M1251" s="20"/>
      <c r="N1251" s="20"/>
      <c r="O1251" s="20"/>
      <c r="P1251" s="20"/>
      <c r="Q1251" s="20"/>
      <c r="R1251" s="20"/>
    </row>
    <row r="1252" spans="13:18" x14ac:dyDescent="0.25">
      <c r="M1252" s="20"/>
      <c r="N1252" s="20"/>
      <c r="O1252" s="20"/>
      <c r="P1252" s="20"/>
      <c r="Q1252" s="20"/>
      <c r="R1252" s="20"/>
    </row>
    <row r="1253" spans="13:18" x14ac:dyDescent="0.25">
      <c r="M1253" s="20"/>
      <c r="N1253" s="20"/>
      <c r="O1253" s="20"/>
      <c r="P1253" s="20"/>
      <c r="Q1253" s="20"/>
      <c r="R1253" s="20"/>
    </row>
    <row r="1254" spans="13:18" x14ac:dyDescent="0.25">
      <c r="M1254" s="20"/>
      <c r="N1254" s="20"/>
      <c r="O1254" s="20"/>
      <c r="P1254" s="20"/>
      <c r="Q1254" s="20"/>
      <c r="R1254" s="20"/>
    </row>
    <row r="1255" spans="13:18" x14ac:dyDescent="0.25">
      <c r="M1255" s="20"/>
      <c r="N1255" s="20"/>
      <c r="O1255" s="20"/>
      <c r="P1255" s="20"/>
      <c r="Q1255" s="20"/>
      <c r="R1255" s="20"/>
    </row>
    <row r="1256" spans="13:18" x14ac:dyDescent="0.25">
      <c r="M1256" s="20"/>
      <c r="N1256" s="20"/>
      <c r="O1256" s="20"/>
      <c r="P1256" s="20"/>
      <c r="Q1256" s="20"/>
      <c r="R1256" s="20"/>
    </row>
    <row r="1257" spans="13:18" x14ac:dyDescent="0.25">
      <c r="M1257" s="20"/>
      <c r="N1257" s="20"/>
      <c r="O1257" s="20"/>
      <c r="P1257" s="20"/>
      <c r="Q1257" s="20"/>
      <c r="R1257" s="20"/>
    </row>
    <row r="1258" spans="13:18" x14ac:dyDescent="0.25">
      <c r="M1258" s="20"/>
      <c r="N1258" s="20"/>
      <c r="O1258" s="20"/>
      <c r="P1258" s="20"/>
      <c r="Q1258" s="20"/>
      <c r="R1258" s="20"/>
    </row>
    <row r="1259" spans="13:18" x14ac:dyDescent="0.25">
      <c r="M1259" s="20"/>
      <c r="N1259" s="20"/>
      <c r="O1259" s="20"/>
      <c r="P1259" s="20"/>
      <c r="Q1259" s="20"/>
      <c r="R1259" s="20"/>
    </row>
    <row r="1260" spans="13:18" x14ac:dyDescent="0.25">
      <c r="M1260" s="20"/>
      <c r="N1260" s="20"/>
      <c r="O1260" s="20"/>
      <c r="P1260" s="20"/>
      <c r="Q1260" s="20"/>
      <c r="R1260" s="20"/>
    </row>
    <row r="1261" spans="13:18" x14ac:dyDescent="0.25">
      <c r="M1261" s="20"/>
      <c r="N1261" s="20"/>
      <c r="O1261" s="20"/>
      <c r="P1261" s="20"/>
      <c r="Q1261" s="20"/>
      <c r="R1261" s="20"/>
    </row>
    <row r="1262" spans="13:18" x14ac:dyDescent="0.25">
      <c r="M1262" s="20"/>
      <c r="N1262" s="20"/>
      <c r="O1262" s="20"/>
      <c r="P1262" s="20"/>
      <c r="Q1262" s="20"/>
      <c r="R1262" s="20"/>
    </row>
    <row r="1263" spans="13:18" x14ac:dyDescent="0.25">
      <c r="M1263" s="20"/>
      <c r="N1263" s="20"/>
      <c r="O1263" s="20"/>
      <c r="P1263" s="20"/>
      <c r="Q1263" s="20"/>
      <c r="R1263" s="20"/>
    </row>
    <row r="1264" spans="13:18" x14ac:dyDescent="0.25">
      <c r="M1264" s="20"/>
      <c r="N1264" s="20"/>
      <c r="O1264" s="20"/>
      <c r="P1264" s="20"/>
      <c r="Q1264" s="20"/>
      <c r="R1264" s="20"/>
    </row>
    <row r="1265" spans="13:18" x14ac:dyDescent="0.25">
      <c r="M1265" s="20"/>
      <c r="N1265" s="20"/>
      <c r="O1265" s="20"/>
      <c r="P1265" s="20"/>
      <c r="Q1265" s="20"/>
      <c r="R1265" s="20"/>
    </row>
    <row r="1266" spans="13:18" x14ac:dyDescent="0.25">
      <c r="M1266" s="20"/>
      <c r="N1266" s="20"/>
      <c r="O1266" s="20"/>
      <c r="P1266" s="20"/>
      <c r="Q1266" s="20"/>
      <c r="R1266" s="20"/>
    </row>
    <row r="1267" spans="13:18" x14ac:dyDescent="0.25">
      <c r="M1267" s="20"/>
      <c r="N1267" s="20"/>
      <c r="O1267" s="20"/>
      <c r="P1267" s="20"/>
      <c r="Q1267" s="20"/>
      <c r="R1267" s="20"/>
    </row>
    <row r="1268" spans="13:18" x14ac:dyDescent="0.25">
      <c r="M1268" s="20"/>
      <c r="N1268" s="20"/>
      <c r="O1268" s="20"/>
      <c r="P1268" s="20"/>
      <c r="Q1268" s="20"/>
      <c r="R1268" s="20"/>
    </row>
    <row r="1269" spans="13:18" x14ac:dyDescent="0.25">
      <c r="M1269" s="20"/>
      <c r="N1269" s="20"/>
      <c r="O1269" s="20"/>
      <c r="P1269" s="20"/>
      <c r="Q1269" s="20"/>
      <c r="R1269" s="20"/>
    </row>
    <row r="1270" spans="13:18" x14ac:dyDescent="0.25">
      <c r="M1270" s="20"/>
      <c r="N1270" s="20"/>
      <c r="O1270" s="20"/>
      <c r="P1270" s="20"/>
      <c r="Q1270" s="20"/>
      <c r="R1270" s="20"/>
    </row>
    <row r="1271" spans="13:18" x14ac:dyDescent="0.25">
      <c r="M1271" s="20"/>
      <c r="N1271" s="20"/>
      <c r="O1271" s="20"/>
      <c r="P1271" s="20"/>
      <c r="Q1271" s="20"/>
      <c r="R1271" s="20"/>
    </row>
    <row r="1272" spans="13:18" x14ac:dyDescent="0.25">
      <c r="M1272" s="20"/>
      <c r="N1272" s="20"/>
      <c r="O1272" s="20"/>
      <c r="P1272" s="20"/>
      <c r="Q1272" s="20"/>
      <c r="R1272" s="20"/>
    </row>
    <row r="1273" spans="13:18" x14ac:dyDescent="0.25">
      <c r="M1273" s="20"/>
      <c r="N1273" s="20"/>
      <c r="O1273" s="20"/>
      <c r="P1273" s="20"/>
      <c r="Q1273" s="20"/>
      <c r="R1273" s="20"/>
    </row>
    <row r="1274" spans="13:18" x14ac:dyDescent="0.25">
      <c r="M1274" s="20"/>
      <c r="N1274" s="20"/>
      <c r="O1274" s="20"/>
      <c r="P1274" s="20"/>
      <c r="Q1274" s="20"/>
      <c r="R1274" s="20"/>
    </row>
    <row r="1275" spans="13:18" x14ac:dyDescent="0.25">
      <c r="M1275" s="20"/>
      <c r="N1275" s="20"/>
      <c r="O1275" s="20"/>
      <c r="P1275" s="20"/>
      <c r="Q1275" s="20"/>
      <c r="R1275" s="20"/>
    </row>
    <row r="1276" spans="13:18" x14ac:dyDescent="0.25">
      <c r="M1276" s="20"/>
      <c r="N1276" s="20"/>
      <c r="O1276" s="20"/>
      <c r="P1276" s="20"/>
      <c r="Q1276" s="20"/>
      <c r="R1276" s="20"/>
    </row>
    <row r="1277" spans="13:18" x14ac:dyDescent="0.25">
      <c r="M1277" s="20"/>
      <c r="N1277" s="20"/>
      <c r="O1277" s="20"/>
      <c r="P1277" s="20"/>
      <c r="Q1277" s="20"/>
      <c r="R1277" s="20"/>
    </row>
    <row r="1278" spans="13:18" x14ac:dyDescent="0.25">
      <c r="M1278" s="20"/>
      <c r="N1278" s="20"/>
      <c r="O1278" s="20"/>
      <c r="P1278" s="20"/>
      <c r="Q1278" s="20"/>
      <c r="R1278" s="20"/>
    </row>
    <row r="1279" spans="13:18" x14ac:dyDescent="0.25">
      <c r="M1279" s="20"/>
      <c r="N1279" s="20"/>
      <c r="O1279" s="20"/>
      <c r="P1279" s="20"/>
      <c r="Q1279" s="20"/>
      <c r="R1279" s="20"/>
    </row>
    <row r="1280" spans="13:18" x14ac:dyDescent="0.25">
      <c r="M1280" s="20"/>
      <c r="N1280" s="20"/>
      <c r="O1280" s="20"/>
      <c r="P1280" s="20"/>
      <c r="Q1280" s="20"/>
      <c r="R1280" s="20"/>
    </row>
    <row r="1281" spans="13:18" x14ac:dyDescent="0.25">
      <c r="M1281" s="20"/>
      <c r="N1281" s="20"/>
      <c r="O1281" s="20"/>
      <c r="P1281" s="20"/>
      <c r="Q1281" s="20"/>
      <c r="R1281" s="20"/>
    </row>
    <row r="1282" spans="13:18" x14ac:dyDescent="0.25">
      <c r="M1282" s="20"/>
      <c r="N1282" s="20"/>
      <c r="O1282" s="20"/>
      <c r="P1282" s="20"/>
      <c r="Q1282" s="20"/>
      <c r="R1282" s="20"/>
    </row>
    <row r="1283" spans="13:18" x14ac:dyDescent="0.25">
      <c r="M1283" s="20"/>
      <c r="N1283" s="20"/>
      <c r="O1283" s="20"/>
      <c r="P1283" s="20"/>
      <c r="Q1283" s="20"/>
      <c r="R1283" s="20"/>
    </row>
    <row r="1284" spans="13:18" x14ac:dyDescent="0.25">
      <c r="M1284" s="20"/>
      <c r="N1284" s="20"/>
      <c r="O1284" s="20"/>
      <c r="P1284" s="20"/>
      <c r="Q1284" s="20"/>
      <c r="R1284" s="20"/>
    </row>
    <row r="1285" spans="13:18" x14ac:dyDescent="0.25">
      <c r="M1285" s="20"/>
      <c r="N1285" s="20"/>
      <c r="O1285" s="20"/>
      <c r="P1285" s="20"/>
      <c r="Q1285" s="20"/>
      <c r="R1285" s="20"/>
    </row>
    <row r="1286" spans="13:18" x14ac:dyDescent="0.25">
      <c r="M1286" s="20"/>
      <c r="N1286" s="20"/>
      <c r="O1286" s="20"/>
      <c r="P1286" s="20"/>
      <c r="Q1286" s="20"/>
      <c r="R1286" s="20"/>
    </row>
    <row r="1287" spans="13:18" x14ac:dyDescent="0.25">
      <c r="M1287" s="20"/>
      <c r="N1287" s="20"/>
      <c r="O1287" s="20"/>
      <c r="P1287" s="20"/>
      <c r="Q1287" s="20"/>
      <c r="R1287" s="20"/>
    </row>
    <row r="1288" spans="13:18" x14ac:dyDescent="0.25">
      <c r="M1288" s="20"/>
      <c r="N1288" s="20"/>
      <c r="O1288" s="20"/>
      <c r="P1288" s="20"/>
      <c r="Q1288" s="20"/>
      <c r="R1288" s="20"/>
    </row>
    <row r="1289" spans="13:18" x14ac:dyDescent="0.25">
      <c r="M1289" s="20"/>
      <c r="N1289" s="20"/>
      <c r="O1289" s="20"/>
      <c r="P1289" s="20"/>
      <c r="Q1289" s="20"/>
      <c r="R1289" s="20"/>
    </row>
    <row r="1290" spans="13:18" x14ac:dyDescent="0.25">
      <c r="M1290" s="20"/>
      <c r="N1290" s="20"/>
      <c r="O1290" s="20"/>
      <c r="P1290" s="20"/>
      <c r="Q1290" s="20"/>
      <c r="R1290" s="20"/>
    </row>
    <row r="1291" spans="13:18" x14ac:dyDescent="0.25">
      <c r="M1291" s="20"/>
      <c r="N1291" s="20"/>
      <c r="O1291" s="20"/>
      <c r="P1291" s="20"/>
      <c r="Q1291" s="20"/>
      <c r="R1291" s="20"/>
    </row>
    <row r="1292" spans="13:18" x14ac:dyDescent="0.25">
      <c r="M1292" s="20"/>
      <c r="N1292" s="20"/>
      <c r="O1292" s="20"/>
      <c r="P1292" s="20"/>
      <c r="Q1292" s="20"/>
      <c r="R1292" s="20"/>
    </row>
    <row r="1293" spans="13:18" x14ac:dyDescent="0.25">
      <c r="M1293" s="20"/>
      <c r="N1293" s="20"/>
      <c r="O1293" s="20"/>
      <c r="P1293" s="20"/>
      <c r="Q1293" s="20"/>
      <c r="R1293" s="20"/>
    </row>
    <row r="1294" spans="13:18" x14ac:dyDescent="0.25">
      <c r="M1294" s="20"/>
      <c r="N1294" s="20"/>
      <c r="O1294" s="20"/>
      <c r="P1294" s="20"/>
      <c r="Q1294" s="20"/>
      <c r="R1294" s="20"/>
    </row>
    <row r="1295" spans="13:18" x14ac:dyDescent="0.25">
      <c r="M1295" s="20"/>
      <c r="N1295" s="20"/>
      <c r="O1295" s="20"/>
      <c r="P1295" s="20"/>
      <c r="Q1295" s="20"/>
      <c r="R1295" s="20"/>
    </row>
    <row r="1296" spans="13:18" x14ac:dyDescent="0.25">
      <c r="M1296" s="20"/>
      <c r="N1296" s="20"/>
      <c r="O1296" s="20"/>
      <c r="P1296" s="20"/>
      <c r="Q1296" s="20"/>
      <c r="R1296" s="20"/>
    </row>
    <row r="1297" spans="13:18" x14ac:dyDescent="0.25">
      <c r="M1297" s="20"/>
      <c r="N1297" s="20"/>
      <c r="O1297" s="20"/>
      <c r="P1297" s="20"/>
      <c r="Q1297" s="20"/>
      <c r="R1297" s="20"/>
    </row>
    <row r="1298" spans="13:18" x14ac:dyDescent="0.25">
      <c r="M1298" s="20"/>
      <c r="N1298" s="20"/>
      <c r="O1298" s="20"/>
      <c r="P1298" s="20"/>
      <c r="Q1298" s="20"/>
      <c r="R1298" s="20"/>
    </row>
    <row r="1299" spans="13:18" x14ac:dyDescent="0.25">
      <c r="M1299" s="20"/>
      <c r="N1299" s="20"/>
      <c r="O1299" s="20"/>
      <c r="P1299" s="20"/>
      <c r="Q1299" s="20"/>
      <c r="R1299" s="20"/>
    </row>
    <row r="1300" spans="13:18" x14ac:dyDescent="0.25">
      <c r="M1300" s="20"/>
      <c r="N1300" s="20"/>
      <c r="O1300" s="20"/>
      <c r="P1300" s="20"/>
      <c r="Q1300" s="20"/>
      <c r="R1300" s="20"/>
    </row>
    <row r="1301" spans="13:18" x14ac:dyDescent="0.25">
      <c r="M1301" s="20"/>
      <c r="N1301" s="20"/>
      <c r="O1301" s="20"/>
      <c r="P1301" s="20"/>
      <c r="Q1301" s="20"/>
      <c r="R1301" s="20"/>
    </row>
    <row r="1302" spans="13:18" x14ac:dyDescent="0.25">
      <c r="M1302" s="20"/>
      <c r="N1302" s="20"/>
      <c r="O1302" s="20"/>
      <c r="P1302" s="20"/>
      <c r="Q1302" s="20"/>
      <c r="R1302" s="20"/>
    </row>
    <row r="1303" spans="13:18" x14ac:dyDescent="0.25">
      <c r="M1303" s="20"/>
      <c r="N1303" s="20"/>
      <c r="O1303" s="20"/>
      <c r="P1303" s="20"/>
      <c r="Q1303" s="20"/>
      <c r="R1303" s="20"/>
    </row>
    <row r="1304" spans="13:18" x14ac:dyDescent="0.25">
      <c r="M1304" s="20"/>
      <c r="N1304" s="20"/>
      <c r="O1304" s="20"/>
      <c r="P1304" s="20"/>
      <c r="Q1304" s="20"/>
      <c r="R1304" s="20"/>
    </row>
    <row r="1305" spans="13:18" x14ac:dyDescent="0.25">
      <c r="M1305" s="20"/>
      <c r="N1305" s="20"/>
      <c r="O1305" s="20"/>
      <c r="P1305" s="20"/>
      <c r="Q1305" s="20"/>
      <c r="R1305" s="20"/>
    </row>
    <row r="1306" spans="13:18" x14ac:dyDescent="0.25">
      <c r="M1306" s="20"/>
      <c r="N1306" s="20"/>
      <c r="O1306" s="20"/>
      <c r="P1306" s="20"/>
      <c r="Q1306" s="20"/>
      <c r="R1306" s="20"/>
    </row>
    <row r="1307" spans="13:18" x14ac:dyDescent="0.25">
      <c r="M1307" s="20"/>
      <c r="N1307" s="20"/>
      <c r="O1307" s="20"/>
      <c r="P1307" s="20"/>
      <c r="Q1307" s="20"/>
      <c r="R1307" s="20"/>
    </row>
    <row r="1308" spans="13:18" x14ac:dyDescent="0.25">
      <c r="M1308" s="20"/>
      <c r="N1308" s="20"/>
      <c r="O1308" s="20"/>
      <c r="P1308" s="20"/>
      <c r="Q1308" s="20"/>
      <c r="R1308" s="20"/>
    </row>
    <row r="1309" spans="13:18" x14ac:dyDescent="0.25">
      <c r="M1309" s="20"/>
      <c r="N1309" s="20"/>
      <c r="O1309" s="20"/>
      <c r="P1309" s="20"/>
      <c r="Q1309" s="20"/>
      <c r="R1309" s="20"/>
    </row>
    <row r="1310" spans="13:18" x14ac:dyDescent="0.25">
      <c r="M1310" s="20"/>
      <c r="N1310" s="20"/>
      <c r="O1310" s="20"/>
      <c r="P1310" s="20"/>
      <c r="Q1310" s="20"/>
      <c r="R1310" s="20"/>
    </row>
    <row r="1311" spans="13:18" x14ac:dyDescent="0.25">
      <c r="M1311" s="20"/>
      <c r="N1311" s="20"/>
      <c r="O1311" s="20"/>
      <c r="P1311" s="20"/>
      <c r="Q1311" s="20"/>
      <c r="R1311" s="20"/>
    </row>
    <row r="1312" spans="13:18" x14ac:dyDescent="0.25">
      <c r="M1312" s="20"/>
      <c r="N1312" s="20"/>
      <c r="O1312" s="20"/>
      <c r="P1312" s="20"/>
      <c r="Q1312" s="20"/>
      <c r="R1312" s="20"/>
    </row>
    <row r="1313" spans="13:18" x14ac:dyDescent="0.25">
      <c r="M1313" s="20"/>
      <c r="N1313" s="20"/>
      <c r="O1313" s="20"/>
      <c r="P1313" s="20"/>
      <c r="Q1313" s="20"/>
      <c r="R1313" s="20"/>
    </row>
    <row r="1314" spans="13:18" x14ac:dyDescent="0.25">
      <c r="M1314" s="20"/>
      <c r="N1314" s="20"/>
      <c r="O1314" s="20"/>
      <c r="P1314" s="20"/>
      <c r="Q1314" s="20"/>
      <c r="R1314" s="20"/>
    </row>
    <row r="1315" spans="13:18" x14ac:dyDescent="0.25">
      <c r="M1315" s="20"/>
      <c r="N1315" s="20"/>
      <c r="O1315" s="20"/>
      <c r="P1315" s="20"/>
      <c r="Q1315" s="20"/>
      <c r="R1315" s="20"/>
    </row>
    <row r="1316" spans="13:18" x14ac:dyDescent="0.25">
      <c r="M1316" s="20"/>
      <c r="N1316" s="20"/>
      <c r="O1316" s="20"/>
      <c r="P1316" s="20"/>
      <c r="Q1316" s="20"/>
      <c r="R1316" s="20"/>
    </row>
    <row r="1317" spans="13:18" x14ac:dyDescent="0.25">
      <c r="M1317" s="20"/>
      <c r="N1317" s="20"/>
      <c r="O1317" s="20"/>
      <c r="P1317" s="20"/>
      <c r="Q1317" s="20"/>
      <c r="R1317" s="20"/>
    </row>
    <row r="1318" spans="13:18" x14ac:dyDescent="0.25">
      <c r="M1318" s="20"/>
      <c r="N1318" s="20"/>
      <c r="O1318" s="20"/>
      <c r="P1318" s="20"/>
      <c r="Q1318" s="20"/>
      <c r="R1318" s="20"/>
    </row>
    <row r="1319" spans="13:18" x14ac:dyDescent="0.25">
      <c r="M1319" s="20"/>
      <c r="N1319" s="20"/>
      <c r="O1319" s="20"/>
      <c r="P1319" s="20"/>
      <c r="Q1319" s="20"/>
      <c r="R1319" s="20"/>
    </row>
    <row r="1320" spans="13:18" x14ac:dyDescent="0.25">
      <c r="M1320" s="20"/>
      <c r="N1320" s="20"/>
      <c r="O1320" s="20"/>
      <c r="P1320" s="20"/>
      <c r="Q1320" s="20"/>
      <c r="R1320" s="20"/>
    </row>
    <row r="1321" spans="13:18" x14ac:dyDescent="0.25">
      <c r="M1321" s="20"/>
      <c r="N1321" s="20"/>
      <c r="O1321" s="20"/>
      <c r="P1321" s="20"/>
      <c r="Q1321" s="20"/>
      <c r="R1321" s="20"/>
    </row>
    <row r="1322" spans="13:18" x14ac:dyDescent="0.25">
      <c r="M1322" s="20"/>
      <c r="N1322" s="20"/>
      <c r="O1322" s="20"/>
      <c r="P1322" s="20"/>
      <c r="Q1322" s="20"/>
      <c r="R1322" s="20"/>
    </row>
    <row r="1323" spans="13:18" x14ac:dyDescent="0.25">
      <c r="M1323" s="20"/>
      <c r="N1323" s="20"/>
      <c r="O1323" s="20"/>
      <c r="P1323" s="20"/>
      <c r="Q1323" s="20"/>
      <c r="R1323" s="20"/>
    </row>
    <row r="1324" spans="13:18" x14ac:dyDescent="0.25">
      <c r="M1324" s="20"/>
      <c r="N1324" s="20"/>
      <c r="O1324" s="20"/>
      <c r="P1324" s="20"/>
      <c r="Q1324" s="20"/>
      <c r="R1324" s="20"/>
    </row>
    <row r="1325" spans="13:18" x14ac:dyDescent="0.25">
      <c r="M1325" s="20"/>
      <c r="N1325" s="20"/>
      <c r="O1325" s="20"/>
      <c r="P1325" s="20"/>
      <c r="Q1325" s="20"/>
      <c r="R1325" s="20"/>
    </row>
    <row r="1326" spans="13:18" x14ac:dyDescent="0.25">
      <c r="M1326" s="20"/>
      <c r="N1326" s="20"/>
      <c r="O1326" s="20"/>
      <c r="P1326" s="20"/>
      <c r="Q1326" s="20"/>
      <c r="R1326" s="20"/>
    </row>
    <row r="1327" spans="13:18" x14ac:dyDescent="0.25">
      <c r="M1327" s="20"/>
      <c r="N1327" s="20"/>
      <c r="O1327" s="20"/>
      <c r="P1327" s="20"/>
      <c r="Q1327" s="20"/>
      <c r="R1327" s="20"/>
    </row>
    <row r="1328" spans="13:18" x14ac:dyDescent="0.25">
      <c r="M1328" s="20"/>
      <c r="N1328" s="20"/>
      <c r="O1328" s="20"/>
      <c r="P1328" s="20"/>
      <c r="Q1328" s="20"/>
      <c r="R1328" s="20"/>
    </row>
    <row r="1329" spans="13:18" x14ac:dyDescent="0.25">
      <c r="M1329" s="20"/>
      <c r="N1329" s="20"/>
      <c r="O1329" s="20"/>
      <c r="P1329" s="20"/>
      <c r="Q1329" s="20"/>
      <c r="R1329" s="20"/>
    </row>
    <row r="1330" spans="13:18" x14ac:dyDescent="0.25">
      <c r="M1330" s="20"/>
      <c r="N1330" s="20"/>
      <c r="O1330" s="20"/>
      <c r="P1330" s="20"/>
      <c r="Q1330" s="20"/>
      <c r="R1330" s="20"/>
    </row>
    <row r="1331" spans="13:18" x14ac:dyDescent="0.25">
      <c r="M1331" s="20"/>
      <c r="N1331" s="20"/>
      <c r="O1331" s="20"/>
      <c r="P1331" s="20"/>
      <c r="Q1331" s="20"/>
      <c r="R1331" s="20"/>
    </row>
    <row r="1332" spans="13:18" x14ac:dyDescent="0.25">
      <c r="M1332" s="20"/>
      <c r="N1332" s="20"/>
      <c r="O1332" s="20"/>
      <c r="P1332" s="20"/>
      <c r="Q1332" s="20"/>
      <c r="R1332" s="20"/>
    </row>
    <row r="1333" spans="13:18" x14ac:dyDescent="0.25">
      <c r="M1333" s="20"/>
      <c r="N1333" s="20"/>
      <c r="O1333" s="20"/>
      <c r="P1333" s="20"/>
      <c r="Q1333" s="20"/>
      <c r="R1333" s="20"/>
    </row>
    <row r="1334" spans="13:18" x14ac:dyDescent="0.25">
      <c r="M1334" s="20"/>
      <c r="N1334" s="20"/>
      <c r="O1334" s="20"/>
      <c r="P1334" s="20"/>
      <c r="Q1334" s="20"/>
      <c r="R1334" s="20"/>
    </row>
    <row r="1335" spans="13:18" x14ac:dyDescent="0.25">
      <c r="M1335" s="20"/>
      <c r="N1335" s="20"/>
      <c r="O1335" s="20"/>
      <c r="P1335" s="20"/>
      <c r="Q1335" s="20"/>
      <c r="R1335" s="20"/>
    </row>
    <row r="1336" spans="13:18" x14ac:dyDescent="0.25">
      <c r="M1336" s="20"/>
      <c r="N1336" s="20"/>
      <c r="O1336" s="20"/>
      <c r="P1336" s="20"/>
      <c r="Q1336" s="20"/>
      <c r="R1336" s="20"/>
    </row>
    <row r="1337" spans="13:18" x14ac:dyDescent="0.25">
      <c r="M1337" s="20"/>
      <c r="N1337" s="20"/>
      <c r="O1337" s="20"/>
      <c r="P1337" s="20"/>
      <c r="Q1337" s="20"/>
      <c r="R1337" s="20"/>
    </row>
    <row r="1338" spans="13:18" x14ac:dyDescent="0.25">
      <c r="M1338" s="20"/>
      <c r="N1338" s="20"/>
      <c r="O1338" s="20"/>
      <c r="P1338" s="20"/>
      <c r="Q1338" s="20"/>
      <c r="R1338" s="20"/>
    </row>
    <row r="1339" spans="13:18" x14ac:dyDescent="0.25">
      <c r="M1339" s="20"/>
      <c r="N1339" s="20"/>
      <c r="O1339" s="20"/>
      <c r="P1339" s="20"/>
      <c r="Q1339" s="20"/>
      <c r="R1339" s="20"/>
    </row>
    <row r="1340" spans="13:18" x14ac:dyDescent="0.25">
      <c r="M1340" s="20"/>
      <c r="N1340" s="20"/>
      <c r="O1340" s="20"/>
      <c r="P1340" s="20"/>
      <c r="Q1340" s="20"/>
      <c r="R1340" s="20"/>
    </row>
    <row r="1341" spans="13:18" x14ac:dyDescent="0.25">
      <c r="M1341" s="20"/>
      <c r="N1341" s="20"/>
      <c r="O1341" s="20"/>
      <c r="P1341" s="20"/>
      <c r="Q1341" s="20"/>
      <c r="R1341" s="20"/>
    </row>
    <row r="1342" spans="13:18" x14ac:dyDescent="0.25">
      <c r="M1342" s="20"/>
      <c r="N1342" s="20"/>
      <c r="O1342" s="20"/>
      <c r="P1342" s="20"/>
      <c r="Q1342" s="20"/>
      <c r="R1342" s="20"/>
    </row>
    <row r="1343" spans="13:18" x14ac:dyDescent="0.25">
      <c r="M1343" s="20"/>
      <c r="N1343" s="20"/>
      <c r="O1343" s="20"/>
      <c r="P1343" s="20"/>
      <c r="Q1343" s="20"/>
      <c r="R1343" s="20"/>
    </row>
    <row r="1344" spans="13:18" x14ac:dyDescent="0.25">
      <c r="M1344" s="20"/>
      <c r="N1344" s="20"/>
      <c r="O1344" s="20"/>
      <c r="P1344" s="20"/>
      <c r="Q1344" s="20"/>
      <c r="R1344" s="20"/>
    </row>
    <row r="1345" spans="13:18" x14ac:dyDescent="0.25">
      <c r="M1345" s="20"/>
      <c r="N1345" s="20"/>
      <c r="O1345" s="20"/>
      <c r="P1345" s="20"/>
      <c r="Q1345" s="20"/>
      <c r="R1345" s="20"/>
    </row>
    <row r="1346" spans="13:18" x14ac:dyDescent="0.25">
      <c r="M1346" s="20"/>
      <c r="N1346" s="20"/>
      <c r="O1346" s="20"/>
      <c r="P1346" s="20"/>
      <c r="Q1346" s="20"/>
      <c r="R1346" s="20"/>
    </row>
    <row r="1347" spans="13:18" x14ac:dyDescent="0.25">
      <c r="M1347" s="20"/>
      <c r="N1347" s="20"/>
      <c r="O1347" s="20"/>
      <c r="P1347" s="20"/>
      <c r="Q1347" s="20"/>
      <c r="R1347" s="20"/>
    </row>
    <row r="1348" spans="13:18" x14ac:dyDescent="0.25">
      <c r="M1348" s="20"/>
      <c r="N1348" s="20"/>
      <c r="O1348" s="20"/>
      <c r="P1348" s="20"/>
      <c r="Q1348" s="20"/>
      <c r="R1348" s="20"/>
    </row>
    <row r="1349" spans="13:18" x14ac:dyDescent="0.25">
      <c r="M1349" s="20"/>
      <c r="N1349" s="20"/>
      <c r="O1349" s="20"/>
      <c r="P1349" s="20"/>
      <c r="Q1349" s="20"/>
      <c r="R1349" s="20"/>
    </row>
    <row r="1350" spans="13:18" x14ac:dyDescent="0.25">
      <c r="M1350" s="20"/>
      <c r="N1350" s="20"/>
      <c r="O1350" s="20"/>
      <c r="P1350" s="20"/>
      <c r="Q1350" s="20"/>
      <c r="R1350" s="20"/>
    </row>
    <row r="1351" spans="13:18" x14ac:dyDescent="0.25">
      <c r="M1351" s="20"/>
      <c r="N1351" s="20"/>
      <c r="O1351" s="20"/>
      <c r="P1351" s="20"/>
      <c r="Q1351" s="20"/>
      <c r="R1351" s="20"/>
    </row>
    <row r="1352" spans="13:18" x14ac:dyDescent="0.25">
      <c r="M1352" s="20"/>
      <c r="N1352" s="20"/>
      <c r="O1352" s="20"/>
      <c r="P1352" s="20"/>
      <c r="Q1352" s="20"/>
      <c r="R1352" s="20"/>
    </row>
    <row r="1353" spans="13:18" x14ac:dyDescent="0.25">
      <c r="M1353" s="20"/>
      <c r="N1353" s="20"/>
      <c r="O1353" s="20"/>
      <c r="P1353" s="20"/>
      <c r="Q1353" s="20"/>
      <c r="R1353" s="20"/>
    </row>
    <row r="1354" spans="13:18" x14ac:dyDescent="0.25">
      <c r="M1354" s="20"/>
      <c r="N1354" s="20"/>
      <c r="O1354" s="20"/>
      <c r="P1354" s="20"/>
      <c r="Q1354" s="20"/>
      <c r="R1354" s="20"/>
    </row>
    <row r="1355" spans="13:18" x14ac:dyDescent="0.25">
      <c r="M1355" s="20"/>
      <c r="N1355" s="20"/>
      <c r="O1355" s="20"/>
      <c r="P1355" s="20"/>
      <c r="Q1355" s="20"/>
      <c r="R1355" s="20"/>
    </row>
    <row r="1356" spans="13:18" x14ac:dyDescent="0.25">
      <c r="M1356" s="20"/>
      <c r="N1356" s="20"/>
      <c r="O1356" s="20"/>
      <c r="P1356" s="20"/>
      <c r="Q1356" s="20"/>
      <c r="R1356" s="20"/>
    </row>
    <row r="1357" spans="13:18" x14ac:dyDescent="0.25">
      <c r="M1357" s="20"/>
      <c r="N1357" s="20"/>
      <c r="O1357" s="20"/>
      <c r="P1357" s="20"/>
      <c r="Q1357" s="20"/>
      <c r="R1357" s="20"/>
    </row>
    <row r="1358" spans="13:18" x14ac:dyDescent="0.25">
      <c r="M1358" s="20"/>
      <c r="N1358" s="20"/>
      <c r="O1358" s="20"/>
      <c r="P1358" s="20"/>
      <c r="Q1358" s="20"/>
      <c r="R1358" s="20"/>
    </row>
    <row r="1359" spans="13:18" x14ac:dyDescent="0.25">
      <c r="M1359" s="20"/>
      <c r="N1359" s="20"/>
      <c r="O1359" s="20"/>
      <c r="P1359" s="20"/>
      <c r="Q1359" s="20"/>
      <c r="R1359" s="20"/>
    </row>
    <row r="1360" spans="13:18" x14ac:dyDescent="0.25">
      <c r="M1360" s="20"/>
      <c r="N1360" s="20"/>
      <c r="O1360" s="20"/>
      <c r="P1360" s="20"/>
      <c r="Q1360" s="20"/>
      <c r="R1360" s="20"/>
    </row>
    <row r="1361" spans="13:18" x14ac:dyDescent="0.25">
      <c r="M1361" s="20"/>
      <c r="N1361" s="20"/>
      <c r="O1361" s="20"/>
      <c r="P1361" s="20"/>
      <c r="Q1361" s="20"/>
      <c r="R1361" s="20"/>
    </row>
    <row r="1362" spans="13:18" x14ac:dyDescent="0.25">
      <c r="M1362" s="20"/>
      <c r="N1362" s="20"/>
      <c r="O1362" s="20"/>
      <c r="P1362" s="20"/>
      <c r="Q1362" s="20"/>
      <c r="R1362" s="20"/>
    </row>
    <row r="1363" spans="13:18" x14ac:dyDescent="0.25">
      <c r="M1363" s="20"/>
      <c r="N1363" s="20"/>
      <c r="O1363" s="20"/>
      <c r="P1363" s="20"/>
      <c r="Q1363" s="20"/>
      <c r="R1363" s="20"/>
    </row>
    <row r="1364" spans="13:18" x14ac:dyDescent="0.25">
      <c r="M1364" s="20"/>
      <c r="N1364" s="20"/>
      <c r="O1364" s="20"/>
      <c r="P1364" s="20"/>
      <c r="Q1364" s="20"/>
      <c r="R1364" s="20"/>
    </row>
    <row r="1365" spans="13:18" x14ac:dyDescent="0.25">
      <c r="M1365" s="20"/>
      <c r="N1365" s="20"/>
      <c r="O1365" s="20"/>
      <c r="P1365" s="20"/>
      <c r="Q1365" s="20"/>
      <c r="R1365" s="20"/>
    </row>
    <row r="1366" spans="13:18" x14ac:dyDescent="0.25">
      <c r="M1366" s="20"/>
      <c r="N1366" s="20"/>
      <c r="O1366" s="20"/>
      <c r="P1366" s="20"/>
      <c r="Q1366" s="20"/>
      <c r="R1366" s="20"/>
    </row>
    <row r="1367" spans="13:18" x14ac:dyDescent="0.25">
      <c r="M1367" s="20"/>
      <c r="N1367" s="20"/>
      <c r="O1367" s="20"/>
      <c r="P1367" s="20"/>
      <c r="Q1367" s="20"/>
      <c r="R1367" s="20"/>
    </row>
    <row r="1368" spans="13:18" x14ac:dyDescent="0.25">
      <c r="M1368" s="20"/>
      <c r="N1368" s="20"/>
      <c r="O1368" s="20"/>
      <c r="P1368" s="20"/>
      <c r="Q1368" s="20"/>
      <c r="R1368" s="20"/>
    </row>
    <row r="1369" spans="13:18" x14ac:dyDescent="0.25">
      <c r="M1369" s="20"/>
      <c r="N1369" s="20"/>
      <c r="O1369" s="20"/>
      <c r="P1369" s="20"/>
      <c r="Q1369" s="20"/>
      <c r="R1369" s="20"/>
    </row>
    <row r="1370" spans="13:18" x14ac:dyDescent="0.25">
      <c r="M1370" s="20"/>
      <c r="N1370" s="20"/>
      <c r="O1370" s="20"/>
      <c r="P1370" s="20"/>
      <c r="Q1370" s="20"/>
      <c r="R1370" s="20"/>
    </row>
    <row r="1371" spans="13:18" x14ac:dyDescent="0.25">
      <c r="M1371" s="20"/>
      <c r="N1371" s="20"/>
      <c r="O1371" s="20"/>
      <c r="P1371" s="20"/>
      <c r="Q1371" s="20"/>
      <c r="R1371" s="20"/>
    </row>
    <row r="1372" spans="13:18" x14ac:dyDescent="0.25">
      <c r="M1372" s="20"/>
      <c r="N1372" s="20"/>
      <c r="O1372" s="20"/>
      <c r="P1372" s="20"/>
      <c r="Q1372" s="20"/>
      <c r="R1372" s="20"/>
    </row>
    <row r="1373" spans="13:18" x14ac:dyDescent="0.25">
      <c r="M1373" s="20"/>
      <c r="N1373" s="20"/>
      <c r="O1373" s="20"/>
      <c r="P1373" s="20"/>
      <c r="Q1373" s="20"/>
      <c r="R1373" s="20"/>
    </row>
    <row r="1374" spans="13:18" x14ac:dyDescent="0.25">
      <c r="M1374" s="20"/>
      <c r="N1374" s="20"/>
      <c r="O1374" s="20"/>
      <c r="P1374" s="20"/>
      <c r="Q1374" s="20"/>
      <c r="R1374" s="20"/>
    </row>
    <row r="1375" spans="13:18" x14ac:dyDescent="0.25">
      <c r="M1375" s="20"/>
      <c r="N1375" s="20"/>
      <c r="O1375" s="20"/>
      <c r="P1375" s="20"/>
      <c r="Q1375" s="20"/>
      <c r="R1375" s="20"/>
    </row>
    <row r="1376" spans="13:18" x14ac:dyDescent="0.25">
      <c r="M1376" s="20"/>
      <c r="N1376" s="20"/>
      <c r="O1376" s="20"/>
      <c r="P1376" s="20"/>
      <c r="Q1376" s="20"/>
      <c r="R1376" s="20"/>
    </row>
    <row r="1377" spans="13:18" x14ac:dyDescent="0.25">
      <c r="M1377" s="20"/>
      <c r="N1377" s="20"/>
      <c r="O1377" s="20"/>
      <c r="P1377" s="20"/>
      <c r="Q1377" s="20"/>
      <c r="R1377" s="20"/>
    </row>
    <row r="1378" spans="13:18" x14ac:dyDescent="0.25">
      <c r="M1378" s="20"/>
      <c r="N1378" s="20"/>
      <c r="O1378" s="20"/>
      <c r="P1378" s="20"/>
      <c r="Q1378" s="20"/>
      <c r="R1378" s="20"/>
    </row>
    <row r="1379" spans="13:18" x14ac:dyDescent="0.25">
      <c r="M1379" s="20"/>
      <c r="N1379" s="20"/>
      <c r="O1379" s="20"/>
      <c r="P1379" s="20"/>
      <c r="Q1379" s="20"/>
      <c r="R1379" s="20"/>
    </row>
    <row r="1380" spans="13:18" x14ac:dyDescent="0.25">
      <c r="M1380" s="20"/>
      <c r="N1380" s="20"/>
      <c r="O1380" s="20"/>
      <c r="P1380" s="20"/>
      <c r="Q1380" s="20"/>
      <c r="R1380" s="20"/>
    </row>
    <row r="1381" spans="13:18" x14ac:dyDescent="0.25">
      <c r="M1381" s="20"/>
      <c r="N1381" s="20"/>
      <c r="O1381" s="20"/>
      <c r="P1381" s="20"/>
      <c r="Q1381" s="20"/>
      <c r="R1381" s="20"/>
    </row>
    <row r="1382" spans="13:18" x14ac:dyDescent="0.25">
      <c r="M1382" s="20"/>
      <c r="N1382" s="20"/>
      <c r="O1382" s="20"/>
      <c r="P1382" s="20"/>
      <c r="Q1382" s="20"/>
      <c r="R1382" s="20"/>
    </row>
    <row r="1383" spans="13:18" x14ac:dyDescent="0.25">
      <c r="M1383" s="20"/>
      <c r="N1383" s="20"/>
      <c r="O1383" s="20"/>
      <c r="P1383" s="20"/>
      <c r="Q1383" s="20"/>
      <c r="R1383" s="20"/>
    </row>
    <row r="1384" spans="13:18" x14ac:dyDescent="0.25">
      <c r="M1384" s="20"/>
      <c r="N1384" s="20"/>
      <c r="O1384" s="20"/>
      <c r="P1384" s="20"/>
      <c r="Q1384" s="20"/>
      <c r="R1384" s="20"/>
    </row>
    <row r="1385" spans="13:18" x14ac:dyDescent="0.25">
      <c r="M1385" s="20"/>
      <c r="N1385" s="20"/>
      <c r="O1385" s="20"/>
      <c r="P1385" s="20"/>
      <c r="Q1385" s="20"/>
      <c r="R1385" s="20"/>
    </row>
    <row r="1386" spans="13:18" x14ac:dyDescent="0.25">
      <c r="M1386" s="20"/>
      <c r="N1386" s="20"/>
      <c r="O1386" s="20"/>
      <c r="P1386" s="20"/>
      <c r="Q1386" s="20"/>
      <c r="R1386" s="20"/>
    </row>
    <row r="1387" spans="13:18" x14ac:dyDescent="0.25">
      <c r="M1387" s="20"/>
      <c r="N1387" s="20"/>
      <c r="O1387" s="20"/>
      <c r="P1387" s="20"/>
      <c r="Q1387" s="20"/>
      <c r="R1387" s="20"/>
    </row>
    <row r="1388" spans="13:18" x14ac:dyDescent="0.25">
      <c r="M1388" s="20"/>
      <c r="N1388" s="20"/>
      <c r="O1388" s="20"/>
      <c r="P1388" s="20"/>
      <c r="Q1388" s="20"/>
      <c r="R1388" s="20"/>
    </row>
    <row r="1389" spans="13:18" x14ac:dyDescent="0.25">
      <c r="M1389" s="20"/>
      <c r="N1389" s="20"/>
      <c r="O1389" s="20"/>
      <c r="P1389" s="20"/>
      <c r="Q1389" s="20"/>
      <c r="R1389" s="20"/>
    </row>
    <row r="1390" spans="13:18" x14ac:dyDescent="0.25">
      <c r="M1390" s="20"/>
      <c r="N1390" s="20"/>
      <c r="O1390" s="20"/>
      <c r="P1390" s="20"/>
      <c r="Q1390" s="20"/>
      <c r="R1390" s="20"/>
    </row>
    <row r="1391" spans="13:18" x14ac:dyDescent="0.25">
      <c r="M1391" s="20"/>
      <c r="N1391" s="20"/>
      <c r="O1391" s="20"/>
      <c r="P1391" s="20"/>
      <c r="Q1391" s="20"/>
      <c r="R1391" s="20"/>
    </row>
    <row r="1392" spans="13:18" x14ac:dyDescent="0.25">
      <c r="M1392" s="20"/>
      <c r="N1392" s="20"/>
      <c r="O1392" s="20"/>
      <c r="P1392" s="20"/>
      <c r="Q1392" s="20"/>
      <c r="R1392" s="20"/>
    </row>
    <row r="1393" spans="13:18" x14ac:dyDescent="0.25">
      <c r="M1393" s="20"/>
      <c r="N1393" s="20"/>
      <c r="O1393" s="20"/>
      <c r="P1393" s="20"/>
      <c r="Q1393" s="20"/>
      <c r="R1393" s="20"/>
    </row>
    <row r="1394" spans="13:18" x14ac:dyDescent="0.25">
      <c r="M1394" s="20"/>
      <c r="N1394" s="20"/>
      <c r="O1394" s="20"/>
      <c r="P1394" s="20"/>
      <c r="Q1394" s="20"/>
      <c r="R1394" s="20"/>
    </row>
    <row r="1395" spans="13:18" x14ac:dyDescent="0.25">
      <c r="M1395" s="20"/>
      <c r="N1395" s="20"/>
      <c r="O1395" s="20"/>
      <c r="P1395" s="20"/>
      <c r="Q1395" s="20"/>
      <c r="R1395" s="20"/>
    </row>
    <row r="1396" spans="13:18" x14ac:dyDescent="0.25">
      <c r="M1396" s="20"/>
      <c r="N1396" s="20"/>
      <c r="O1396" s="20"/>
      <c r="P1396" s="20"/>
      <c r="Q1396" s="20"/>
      <c r="R1396" s="20"/>
    </row>
    <row r="1397" spans="13:18" x14ac:dyDescent="0.25">
      <c r="M1397" s="20"/>
      <c r="N1397" s="20"/>
      <c r="O1397" s="20"/>
      <c r="P1397" s="20"/>
      <c r="Q1397" s="20"/>
      <c r="R1397" s="20"/>
    </row>
    <row r="1398" spans="13:18" x14ac:dyDescent="0.25">
      <c r="M1398" s="20"/>
      <c r="N1398" s="20"/>
      <c r="O1398" s="20"/>
      <c r="P1398" s="20"/>
      <c r="Q1398" s="20"/>
      <c r="R1398" s="20"/>
    </row>
    <row r="1399" spans="13:18" x14ac:dyDescent="0.25">
      <c r="M1399" s="20"/>
      <c r="N1399" s="20"/>
      <c r="O1399" s="20"/>
      <c r="P1399" s="20"/>
      <c r="Q1399" s="20"/>
      <c r="R1399" s="20"/>
    </row>
    <row r="1400" spans="13:18" x14ac:dyDescent="0.25">
      <c r="M1400" s="20"/>
      <c r="N1400" s="20"/>
      <c r="O1400" s="20"/>
      <c r="P1400" s="20"/>
      <c r="Q1400" s="20"/>
      <c r="R1400" s="20"/>
    </row>
    <row r="1401" spans="13:18" x14ac:dyDescent="0.25">
      <c r="M1401" s="20"/>
      <c r="N1401" s="20"/>
      <c r="O1401" s="20"/>
      <c r="P1401" s="20"/>
      <c r="Q1401" s="20"/>
      <c r="R1401" s="20"/>
    </row>
    <row r="1402" spans="13:18" x14ac:dyDescent="0.25">
      <c r="M1402" s="20"/>
      <c r="N1402" s="20"/>
      <c r="O1402" s="20"/>
      <c r="P1402" s="20"/>
      <c r="Q1402" s="20"/>
      <c r="R1402" s="20"/>
    </row>
    <row r="1403" spans="13:18" x14ac:dyDescent="0.25">
      <c r="M1403" s="20"/>
      <c r="N1403" s="20"/>
      <c r="O1403" s="20"/>
      <c r="P1403" s="20"/>
      <c r="Q1403" s="20"/>
      <c r="R1403" s="20"/>
    </row>
    <row r="1404" spans="13:18" x14ac:dyDescent="0.25">
      <c r="M1404" s="20"/>
      <c r="N1404" s="20"/>
      <c r="O1404" s="20"/>
      <c r="P1404" s="20"/>
      <c r="Q1404" s="20"/>
      <c r="R1404" s="20"/>
    </row>
    <row r="1405" spans="13:18" x14ac:dyDescent="0.25">
      <c r="M1405" s="20"/>
      <c r="N1405" s="20"/>
      <c r="O1405" s="20"/>
      <c r="P1405" s="20"/>
      <c r="Q1405" s="20"/>
      <c r="R1405" s="20"/>
    </row>
    <row r="1406" spans="13:18" x14ac:dyDescent="0.25">
      <c r="M1406" s="20"/>
      <c r="N1406" s="20"/>
      <c r="O1406" s="20"/>
      <c r="P1406" s="20"/>
      <c r="Q1406" s="20"/>
      <c r="R1406" s="20"/>
    </row>
    <row r="1407" spans="13:18" x14ac:dyDescent="0.25">
      <c r="M1407" s="20"/>
      <c r="N1407" s="20"/>
      <c r="O1407" s="20"/>
      <c r="P1407" s="20"/>
      <c r="Q1407" s="20"/>
      <c r="R1407" s="20"/>
    </row>
    <row r="1408" spans="13:18" x14ac:dyDescent="0.25">
      <c r="M1408" s="20"/>
      <c r="N1408" s="20"/>
      <c r="O1408" s="20"/>
      <c r="P1408" s="20"/>
      <c r="Q1408" s="20"/>
      <c r="R1408" s="20"/>
    </row>
    <row r="1409" spans="13:18" x14ac:dyDescent="0.25">
      <c r="M1409" s="20"/>
      <c r="N1409" s="20"/>
      <c r="O1409" s="20"/>
      <c r="P1409" s="20"/>
      <c r="Q1409" s="20"/>
      <c r="R1409" s="20"/>
    </row>
    <row r="1410" spans="13:18" x14ac:dyDescent="0.25">
      <c r="M1410" s="20"/>
      <c r="N1410" s="20"/>
      <c r="O1410" s="20"/>
      <c r="P1410" s="20"/>
      <c r="Q1410" s="20"/>
      <c r="R1410" s="20"/>
    </row>
    <row r="1411" spans="13:18" x14ac:dyDescent="0.25">
      <c r="M1411" s="20"/>
      <c r="N1411" s="20"/>
      <c r="O1411" s="20"/>
      <c r="P1411" s="20"/>
      <c r="Q1411" s="20"/>
      <c r="R1411" s="20"/>
    </row>
    <row r="1412" spans="13:18" x14ac:dyDescent="0.25">
      <c r="M1412" s="20"/>
      <c r="N1412" s="20"/>
      <c r="O1412" s="20"/>
      <c r="P1412" s="20"/>
      <c r="Q1412" s="20"/>
      <c r="R1412" s="20"/>
    </row>
    <row r="1413" spans="13:18" x14ac:dyDescent="0.25">
      <c r="M1413" s="20"/>
      <c r="N1413" s="20"/>
      <c r="O1413" s="20"/>
      <c r="P1413" s="20"/>
      <c r="Q1413" s="20"/>
      <c r="R1413" s="20"/>
    </row>
    <row r="1414" spans="13:18" x14ac:dyDescent="0.25">
      <c r="M1414" s="20"/>
      <c r="N1414" s="20"/>
      <c r="O1414" s="20"/>
      <c r="P1414" s="20"/>
      <c r="Q1414" s="20"/>
      <c r="R1414" s="20"/>
    </row>
    <row r="1415" spans="13:18" x14ac:dyDescent="0.25">
      <c r="M1415" s="20"/>
      <c r="N1415" s="20"/>
      <c r="O1415" s="20"/>
      <c r="P1415" s="20"/>
      <c r="Q1415" s="20"/>
      <c r="R1415" s="20"/>
    </row>
    <row r="1416" spans="13:18" x14ac:dyDescent="0.25">
      <c r="M1416" s="20"/>
      <c r="N1416" s="20"/>
      <c r="O1416" s="20"/>
      <c r="P1416" s="20"/>
      <c r="Q1416" s="20"/>
      <c r="R1416" s="20"/>
    </row>
    <row r="1417" spans="13:18" x14ac:dyDescent="0.25">
      <c r="M1417" s="20"/>
      <c r="N1417" s="20"/>
      <c r="O1417" s="20"/>
      <c r="P1417" s="20"/>
      <c r="Q1417" s="20"/>
      <c r="R1417" s="20"/>
    </row>
    <row r="1418" spans="13:18" x14ac:dyDescent="0.25">
      <c r="M1418" s="20"/>
      <c r="N1418" s="20"/>
      <c r="O1418" s="20"/>
      <c r="P1418" s="20"/>
      <c r="Q1418" s="20"/>
      <c r="R1418" s="20"/>
    </row>
    <row r="1419" spans="13:18" x14ac:dyDescent="0.25">
      <c r="M1419" s="20"/>
      <c r="N1419" s="20"/>
      <c r="O1419" s="20"/>
      <c r="P1419" s="20"/>
      <c r="Q1419" s="20"/>
      <c r="R1419" s="20"/>
    </row>
    <row r="1420" spans="13:18" x14ac:dyDescent="0.25">
      <c r="M1420" s="20"/>
      <c r="N1420" s="20"/>
      <c r="O1420" s="20"/>
      <c r="P1420" s="20"/>
      <c r="Q1420" s="20"/>
      <c r="R1420" s="20"/>
    </row>
    <row r="1421" spans="13:18" x14ac:dyDescent="0.25">
      <c r="M1421" s="20"/>
      <c r="N1421" s="20"/>
      <c r="O1421" s="20"/>
      <c r="P1421" s="20"/>
      <c r="Q1421" s="20"/>
      <c r="R1421" s="20"/>
    </row>
    <row r="1422" spans="13:18" x14ac:dyDescent="0.25">
      <c r="M1422" s="20"/>
      <c r="N1422" s="20"/>
      <c r="O1422" s="20"/>
      <c r="P1422" s="20"/>
      <c r="Q1422" s="20"/>
      <c r="R1422" s="20"/>
    </row>
    <row r="1423" spans="13:18" x14ac:dyDescent="0.25">
      <c r="M1423" s="20"/>
      <c r="N1423" s="20"/>
      <c r="O1423" s="20"/>
      <c r="P1423" s="20"/>
      <c r="Q1423" s="20"/>
      <c r="R1423" s="20"/>
    </row>
    <row r="1424" spans="13:18" x14ac:dyDescent="0.25">
      <c r="M1424" s="20"/>
      <c r="N1424" s="20"/>
      <c r="O1424" s="20"/>
      <c r="P1424" s="20"/>
      <c r="Q1424" s="20"/>
      <c r="R1424" s="20"/>
    </row>
    <row r="1425" spans="13:18" x14ac:dyDescent="0.25">
      <c r="M1425" s="20"/>
      <c r="N1425" s="20"/>
      <c r="O1425" s="20"/>
      <c r="P1425" s="20"/>
      <c r="Q1425" s="20"/>
      <c r="R1425" s="20"/>
    </row>
    <row r="1426" spans="13:18" x14ac:dyDescent="0.25">
      <c r="M1426" s="20"/>
      <c r="N1426" s="20"/>
      <c r="O1426" s="20"/>
      <c r="P1426" s="20"/>
      <c r="Q1426" s="20"/>
      <c r="R1426" s="20"/>
    </row>
    <row r="1427" spans="13:18" x14ac:dyDescent="0.25">
      <c r="M1427" s="20"/>
      <c r="N1427" s="20"/>
      <c r="O1427" s="20"/>
      <c r="P1427" s="20"/>
      <c r="Q1427" s="20"/>
      <c r="R1427" s="20"/>
    </row>
    <row r="1428" spans="13:18" x14ac:dyDescent="0.25">
      <c r="M1428" s="20"/>
      <c r="N1428" s="20"/>
      <c r="O1428" s="20"/>
      <c r="P1428" s="20"/>
      <c r="Q1428" s="20"/>
      <c r="R1428" s="20"/>
    </row>
    <row r="1429" spans="13:18" x14ac:dyDescent="0.25">
      <c r="M1429" s="20"/>
      <c r="N1429" s="20"/>
      <c r="O1429" s="20"/>
      <c r="P1429" s="20"/>
      <c r="Q1429" s="20"/>
      <c r="R1429" s="20"/>
    </row>
    <row r="1430" spans="13:18" x14ac:dyDescent="0.25">
      <c r="M1430" s="20"/>
      <c r="N1430" s="20"/>
      <c r="O1430" s="20"/>
      <c r="P1430" s="20"/>
      <c r="Q1430" s="20"/>
      <c r="R1430" s="20"/>
    </row>
    <row r="1431" spans="13:18" x14ac:dyDescent="0.25">
      <c r="M1431" s="20"/>
      <c r="N1431" s="20"/>
      <c r="O1431" s="20"/>
      <c r="P1431" s="20"/>
      <c r="Q1431" s="20"/>
      <c r="R1431" s="20"/>
    </row>
    <row r="1432" spans="13:18" x14ac:dyDescent="0.25">
      <c r="M1432" s="20"/>
      <c r="N1432" s="20"/>
      <c r="O1432" s="20"/>
      <c r="P1432" s="20"/>
      <c r="Q1432" s="20"/>
      <c r="R1432" s="20"/>
    </row>
    <row r="1433" spans="13:18" x14ac:dyDescent="0.25">
      <c r="M1433" s="20"/>
      <c r="N1433" s="20"/>
      <c r="O1433" s="20"/>
      <c r="P1433" s="20"/>
      <c r="Q1433" s="20"/>
      <c r="R1433" s="20"/>
    </row>
    <row r="1434" spans="13:18" x14ac:dyDescent="0.25">
      <c r="M1434" s="20"/>
      <c r="N1434" s="20"/>
      <c r="O1434" s="20"/>
      <c r="P1434" s="20"/>
      <c r="Q1434" s="20"/>
      <c r="R1434" s="20"/>
    </row>
    <row r="1435" spans="13:18" x14ac:dyDescent="0.25">
      <c r="M1435" s="20"/>
      <c r="N1435" s="20"/>
      <c r="O1435" s="20"/>
      <c r="P1435" s="20"/>
      <c r="Q1435" s="20"/>
      <c r="R1435" s="20"/>
    </row>
    <row r="1436" spans="13:18" x14ac:dyDescent="0.25">
      <c r="M1436" s="20"/>
      <c r="N1436" s="20"/>
      <c r="O1436" s="20"/>
      <c r="P1436" s="20"/>
      <c r="Q1436" s="20"/>
      <c r="R1436" s="20"/>
    </row>
    <row r="1437" spans="13:18" x14ac:dyDescent="0.25">
      <c r="M1437" s="20"/>
      <c r="N1437" s="20"/>
      <c r="O1437" s="20"/>
      <c r="P1437" s="20"/>
      <c r="Q1437" s="20"/>
      <c r="R1437" s="20"/>
    </row>
    <row r="1438" spans="13:18" x14ac:dyDescent="0.25">
      <c r="M1438" s="20"/>
      <c r="N1438" s="20"/>
      <c r="O1438" s="20"/>
      <c r="P1438" s="20"/>
      <c r="Q1438" s="20"/>
      <c r="R1438" s="20"/>
    </row>
    <row r="1439" spans="13:18" x14ac:dyDescent="0.25">
      <c r="M1439" s="20"/>
      <c r="N1439" s="20"/>
      <c r="O1439" s="20"/>
      <c r="P1439" s="20"/>
      <c r="Q1439" s="20"/>
      <c r="R1439" s="20"/>
    </row>
    <row r="1440" spans="13:18" x14ac:dyDescent="0.25">
      <c r="M1440" s="20"/>
      <c r="N1440" s="20"/>
      <c r="O1440" s="20"/>
      <c r="P1440" s="20"/>
      <c r="Q1440" s="20"/>
      <c r="R1440" s="20"/>
    </row>
    <row r="1441" spans="13:18" x14ac:dyDescent="0.25">
      <c r="M1441" s="20"/>
      <c r="N1441" s="20"/>
      <c r="O1441" s="20"/>
      <c r="P1441" s="20"/>
      <c r="Q1441" s="20"/>
      <c r="R1441" s="20"/>
    </row>
    <row r="1442" spans="13:18" x14ac:dyDescent="0.25">
      <c r="M1442" s="20"/>
      <c r="N1442" s="20"/>
      <c r="O1442" s="20"/>
      <c r="P1442" s="20"/>
      <c r="Q1442" s="20"/>
      <c r="R1442" s="20"/>
    </row>
    <row r="1443" spans="13:18" x14ac:dyDescent="0.25">
      <c r="M1443" s="20"/>
      <c r="N1443" s="20"/>
      <c r="O1443" s="20"/>
      <c r="P1443" s="20"/>
      <c r="Q1443" s="20"/>
      <c r="R1443" s="20"/>
    </row>
    <row r="1444" spans="13:18" x14ac:dyDescent="0.25">
      <c r="M1444" s="20"/>
      <c r="N1444" s="20"/>
      <c r="O1444" s="20"/>
      <c r="P1444" s="20"/>
      <c r="Q1444" s="20"/>
      <c r="R1444" s="20"/>
    </row>
    <row r="1445" spans="13:18" x14ac:dyDescent="0.25">
      <c r="M1445" s="20"/>
      <c r="N1445" s="20"/>
      <c r="O1445" s="20"/>
      <c r="P1445" s="20"/>
      <c r="Q1445" s="20"/>
      <c r="R1445" s="20"/>
    </row>
    <row r="1446" spans="13:18" x14ac:dyDescent="0.25">
      <c r="M1446" s="20"/>
      <c r="N1446" s="20"/>
      <c r="O1446" s="20"/>
      <c r="P1446" s="20"/>
      <c r="Q1446" s="20"/>
      <c r="R1446" s="20"/>
    </row>
    <row r="1447" spans="13:18" x14ac:dyDescent="0.25">
      <c r="M1447" s="20"/>
      <c r="N1447" s="20"/>
      <c r="O1447" s="20"/>
      <c r="P1447" s="20"/>
      <c r="Q1447" s="20"/>
      <c r="R1447" s="20"/>
    </row>
    <row r="1448" spans="13:18" x14ac:dyDescent="0.25">
      <c r="M1448" s="20"/>
      <c r="N1448" s="20"/>
      <c r="O1448" s="20"/>
      <c r="P1448" s="20"/>
      <c r="Q1448" s="20"/>
      <c r="R1448" s="20"/>
    </row>
    <row r="1449" spans="13:18" x14ac:dyDescent="0.25">
      <c r="M1449" s="20"/>
      <c r="N1449" s="20"/>
      <c r="O1449" s="20"/>
      <c r="P1449" s="20"/>
      <c r="Q1449" s="20"/>
      <c r="R1449" s="20"/>
    </row>
    <row r="1450" spans="13:18" x14ac:dyDescent="0.25">
      <c r="M1450" s="20"/>
      <c r="N1450" s="20"/>
      <c r="O1450" s="20"/>
      <c r="P1450" s="20"/>
      <c r="Q1450" s="20"/>
      <c r="R1450" s="20"/>
    </row>
    <row r="1451" spans="13:18" x14ac:dyDescent="0.25">
      <c r="M1451" s="20"/>
      <c r="N1451" s="20"/>
      <c r="O1451" s="20"/>
      <c r="P1451" s="20"/>
      <c r="Q1451" s="20"/>
      <c r="R1451" s="20"/>
    </row>
    <row r="1452" spans="13:18" x14ac:dyDescent="0.25">
      <c r="M1452" s="20"/>
      <c r="N1452" s="20"/>
      <c r="O1452" s="20"/>
      <c r="P1452" s="20"/>
      <c r="Q1452" s="20"/>
      <c r="R1452" s="20"/>
    </row>
    <row r="1453" spans="13:18" x14ac:dyDescent="0.25">
      <c r="M1453" s="20"/>
      <c r="N1453" s="20"/>
      <c r="O1453" s="20"/>
      <c r="P1453" s="20"/>
      <c r="Q1453" s="20"/>
      <c r="R1453" s="20"/>
    </row>
    <row r="1454" spans="13:18" x14ac:dyDescent="0.25">
      <c r="M1454" s="20"/>
      <c r="N1454" s="20"/>
      <c r="O1454" s="20"/>
      <c r="P1454" s="20"/>
      <c r="Q1454" s="20"/>
      <c r="R1454" s="20"/>
    </row>
    <row r="1455" spans="13:18" x14ac:dyDescent="0.25">
      <c r="M1455" s="20"/>
      <c r="N1455" s="20"/>
      <c r="O1455" s="20"/>
      <c r="P1455" s="20"/>
      <c r="Q1455" s="20"/>
      <c r="R1455" s="20"/>
    </row>
    <row r="1456" spans="13:18" x14ac:dyDescent="0.25">
      <c r="M1456" s="20"/>
      <c r="N1456" s="20"/>
      <c r="O1456" s="20"/>
      <c r="P1456" s="20"/>
      <c r="Q1456" s="20"/>
      <c r="R1456" s="20"/>
    </row>
    <row r="1457" spans="13:18" x14ac:dyDescent="0.25">
      <c r="M1457" s="20"/>
      <c r="N1457" s="20"/>
      <c r="O1457" s="20"/>
      <c r="P1457" s="20"/>
      <c r="Q1457" s="20"/>
      <c r="R1457" s="20"/>
    </row>
    <row r="1458" spans="13:18" x14ac:dyDescent="0.25">
      <c r="M1458" s="20"/>
      <c r="N1458" s="20"/>
      <c r="O1458" s="20"/>
      <c r="P1458" s="20"/>
      <c r="Q1458" s="20"/>
      <c r="R1458" s="20"/>
    </row>
    <row r="1459" spans="13:18" x14ac:dyDescent="0.25">
      <c r="M1459" s="20"/>
      <c r="N1459" s="20"/>
      <c r="O1459" s="20"/>
      <c r="P1459" s="20"/>
      <c r="Q1459" s="20"/>
      <c r="R1459" s="20"/>
    </row>
    <row r="1460" spans="13:18" x14ac:dyDescent="0.25">
      <c r="M1460" s="20"/>
      <c r="N1460" s="20"/>
      <c r="O1460" s="20"/>
      <c r="P1460" s="20"/>
      <c r="Q1460" s="20"/>
      <c r="R1460" s="20"/>
    </row>
    <row r="1461" spans="13:18" x14ac:dyDescent="0.25">
      <c r="M1461" s="20"/>
      <c r="N1461" s="20"/>
      <c r="O1461" s="20"/>
      <c r="P1461" s="20"/>
      <c r="Q1461" s="20"/>
      <c r="R1461" s="20"/>
    </row>
    <row r="1462" spans="13:18" x14ac:dyDescent="0.25">
      <c r="M1462" s="20"/>
      <c r="N1462" s="20"/>
      <c r="O1462" s="20"/>
      <c r="P1462" s="20"/>
      <c r="Q1462" s="20"/>
      <c r="R1462" s="20"/>
    </row>
    <row r="1463" spans="13:18" x14ac:dyDescent="0.25">
      <c r="M1463" s="20"/>
      <c r="N1463" s="20"/>
      <c r="O1463" s="20"/>
      <c r="P1463" s="20"/>
      <c r="Q1463" s="20"/>
      <c r="R1463" s="20"/>
    </row>
    <row r="1464" spans="13:18" x14ac:dyDescent="0.25">
      <c r="M1464" s="20"/>
      <c r="N1464" s="20"/>
      <c r="O1464" s="20"/>
      <c r="P1464" s="20"/>
      <c r="Q1464" s="20"/>
      <c r="R1464" s="20"/>
    </row>
    <row r="1465" spans="13:18" x14ac:dyDescent="0.25">
      <c r="M1465" s="20"/>
      <c r="N1465" s="20"/>
      <c r="O1465" s="20"/>
      <c r="P1465" s="20"/>
      <c r="Q1465" s="20"/>
      <c r="R1465" s="20"/>
    </row>
    <row r="1466" spans="13:18" x14ac:dyDescent="0.25">
      <c r="M1466" s="20"/>
      <c r="N1466" s="20"/>
      <c r="O1466" s="20"/>
      <c r="P1466" s="20"/>
      <c r="Q1466" s="20"/>
      <c r="R1466" s="20"/>
    </row>
    <row r="1467" spans="13:18" x14ac:dyDescent="0.25">
      <c r="M1467" s="20"/>
      <c r="N1467" s="20"/>
      <c r="O1467" s="20"/>
      <c r="P1467" s="20"/>
      <c r="Q1467" s="20"/>
      <c r="R1467" s="20"/>
    </row>
    <row r="1468" spans="13:18" x14ac:dyDescent="0.25">
      <c r="M1468" s="20"/>
      <c r="N1468" s="20"/>
      <c r="O1468" s="20"/>
      <c r="P1468" s="20"/>
      <c r="Q1468" s="20"/>
      <c r="R1468" s="20"/>
    </row>
    <row r="1469" spans="13:18" x14ac:dyDescent="0.25">
      <c r="M1469" s="20"/>
      <c r="N1469" s="20"/>
      <c r="O1469" s="20"/>
      <c r="P1469" s="20"/>
      <c r="Q1469" s="20"/>
      <c r="R1469" s="20"/>
    </row>
    <row r="1470" spans="13:18" x14ac:dyDescent="0.25">
      <c r="M1470" s="20"/>
      <c r="N1470" s="20"/>
      <c r="O1470" s="20"/>
      <c r="P1470" s="20"/>
      <c r="Q1470" s="20"/>
      <c r="R1470" s="20"/>
    </row>
    <row r="1471" spans="13:18" x14ac:dyDescent="0.25">
      <c r="M1471" s="20"/>
      <c r="N1471" s="20"/>
      <c r="O1471" s="20"/>
      <c r="P1471" s="20"/>
      <c r="Q1471" s="20"/>
      <c r="R1471" s="20"/>
    </row>
    <row r="1472" spans="13:18" x14ac:dyDescent="0.25">
      <c r="M1472" s="20"/>
      <c r="N1472" s="20"/>
      <c r="O1472" s="20"/>
      <c r="P1472" s="20"/>
      <c r="Q1472" s="20"/>
      <c r="R1472" s="20"/>
    </row>
    <row r="1473" spans="13:18" x14ac:dyDescent="0.25">
      <c r="M1473" s="20"/>
      <c r="N1473" s="20"/>
      <c r="O1473" s="20"/>
      <c r="P1473" s="20"/>
      <c r="Q1473" s="20"/>
      <c r="R1473" s="20"/>
    </row>
    <row r="1474" spans="13:18" x14ac:dyDescent="0.25">
      <c r="M1474" s="20"/>
      <c r="N1474" s="20"/>
      <c r="O1474" s="20"/>
      <c r="P1474" s="20"/>
      <c r="Q1474" s="20"/>
      <c r="R1474" s="20"/>
    </row>
    <row r="1475" spans="13:18" x14ac:dyDescent="0.25">
      <c r="M1475" s="20"/>
      <c r="N1475" s="20"/>
      <c r="O1475" s="20"/>
      <c r="P1475" s="20"/>
      <c r="Q1475" s="20"/>
      <c r="R1475" s="20"/>
    </row>
    <row r="1476" spans="13:18" x14ac:dyDescent="0.25">
      <c r="M1476" s="20"/>
      <c r="N1476" s="20"/>
      <c r="O1476" s="20"/>
      <c r="P1476" s="20"/>
      <c r="Q1476" s="20"/>
      <c r="R1476" s="20"/>
    </row>
    <row r="1477" spans="13:18" x14ac:dyDescent="0.25">
      <c r="M1477" s="20"/>
      <c r="N1477" s="20"/>
      <c r="O1477" s="20"/>
      <c r="P1477" s="20"/>
      <c r="Q1477" s="20"/>
      <c r="R1477" s="20"/>
    </row>
    <row r="1478" spans="13:18" x14ac:dyDescent="0.25">
      <c r="M1478" s="20"/>
      <c r="N1478" s="20"/>
      <c r="O1478" s="20"/>
      <c r="P1478" s="20"/>
      <c r="Q1478" s="20"/>
      <c r="R1478" s="20"/>
    </row>
    <row r="1479" spans="13:18" x14ac:dyDescent="0.25">
      <c r="M1479" s="20"/>
      <c r="N1479" s="20"/>
      <c r="O1479" s="20"/>
      <c r="P1479" s="20"/>
      <c r="Q1479" s="20"/>
      <c r="R1479" s="20"/>
    </row>
    <row r="1480" spans="13:18" x14ac:dyDescent="0.25">
      <c r="M1480" s="20"/>
      <c r="N1480" s="20"/>
      <c r="O1480" s="20"/>
      <c r="P1480" s="20"/>
      <c r="Q1480" s="20"/>
      <c r="R1480" s="20"/>
    </row>
    <row r="1481" spans="13:18" x14ac:dyDescent="0.25">
      <c r="M1481" s="20"/>
      <c r="N1481" s="20"/>
      <c r="O1481" s="20"/>
      <c r="P1481" s="20"/>
      <c r="Q1481" s="20"/>
      <c r="R1481" s="20"/>
    </row>
    <row r="1482" spans="13:18" x14ac:dyDescent="0.25">
      <c r="M1482" s="20"/>
      <c r="N1482" s="20"/>
      <c r="O1482" s="20"/>
      <c r="P1482" s="20"/>
      <c r="Q1482" s="20"/>
      <c r="R1482" s="20"/>
    </row>
    <row r="1483" spans="13:18" x14ac:dyDescent="0.25">
      <c r="M1483" s="20"/>
      <c r="N1483" s="20"/>
      <c r="O1483" s="20"/>
      <c r="P1483" s="20"/>
      <c r="Q1483" s="20"/>
      <c r="R1483" s="20"/>
    </row>
    <row r="1484" spans="13:18" x14ac:dyDescent="0.25">
      <c r="M1484" s="20"/>
      <c r="N1484" s="20"/>
      <c r="O1484" s="20"/>
      <c r="P1484" s="20"/>
      <c r="Q1484" s="20"/>
      <c r="R1484" s="20"/>
    </row>
    <row r="1485" spans="13:18" x14ac:dyDescent="0.25">
      <c r="M1485" s="20"/>
      <c r="N1485" s="20"/>
      <c r="O1485" s="20"/>
      <c r="P1485" s="20"/>
      <c r="Q1485" s="20"/>
      <c r="R1485" s="20"/>
    </row>
    <row r="1486" spans="13:18" x14ac:dyDescent="0.25">
      <c r="M1486" s="20"/>
      <c r="N1486" s="20"/>
      <c r="O1486" s="20"/>
      <c r="P1486" s="20"/>
      <c r="Q1486" s="20"/>
      <c r="R1486" s="20"/>
    </row>
    <row r="1487" spans="13:18" x14ac:dyDescent="0.25">
      <c r="M1487" s="20"/>
      <c r="N1487" s="20"/>
      <c r="O1487" s="20"/>
      <c r="P1487" s="20"/>
      <c r="Q1487" s="20"/>
      <c r="R1487" s="20"/>
    </row>
    <row r="1488" spans="13:18" x14ac:dyDescent="0.25">
      <c r="M1488" s="20"/>
      <c r="N1488" s="20"/>
      <c r="O1488" s="20"/>
      <c r="P1488" s="20"/>
      <c r="Q1488" s="20"/>
      <c r="R1488" s="20"/>
    </row>
    <row r="1489" spans="13:18" x14ac:dyDescent="0.25">
      <c r="M1489" s="20"/>
      <c r="N1489" s="20"/>
      <c r="O1489" s="20"/>
      <c r="P1489" s="20"/>
      <c r="Q1489" s="20"/>
      <c r="R1489" s="20"/>
    </row>
    <row r="1490" spans="13:18" x14ac:dyDescent="0.25">
      <c r="M1490" s="20"/>
      <c r="N1490" s="20"/>
      <c r="O1490" s="20"/>
      <c r="P1490" s="20"/>
      <c r="Q1490" s="20"/>
      <c r="R1490" s="20"/>
    </row>
    <row r="1491" spans="13:18" x14ac:dyDescent="0.25">
      <c r="M1491" s="20"/>
      <c r="N1491" s="20"/>
      <c r="O1491" s="20"/>
      <c r="P1491" s="20"/>
      <c r="Q1491" s="20"/>
      <c r="R1491" s="20"/>
    </row>
    <row r="1492" spans="13:18" x14ac:dyDescent="0.25">
      <c r="M1492" s="20"/>
      <c r="N1492" s="20"/>
      <c r="O1492" s="20"/>
      <c r="P1492" s="20"/>
      <c r="Q1492" s="20"/>
      <c r="R1492" s="20"/>
    </row>
    <row r="1493" spans="13:18" x14ac:dyDescent="0.25">
      <c r="M1493" s="20"/>
      <c r="N1493" s="20"/>
      <c r="O1493" s="20"/>
      <c r="P1493" s="20"/>
      <c r="Q1493" s="20"/>
      <c r="R1493" s="20"/>
    </row>
    <row r="1494" spans="13:18" x14ac:dyDescent="0.25">
      <c r="M1494" s="20"/>
      <c r="N1494" s="20"/>
      <c r="O1494" s="20"/>
      <c r="P1494" s="20"/>
      <c r="Q1494" s="20"/>
      <c r="R1494" s="20"/>
    </row>
    <row r="1495" spans="13:18" x14ac:dyDescent="0.25">
      <c r="M1495" s="20"/>
      <c r="N1495" s="20"/>
      <c r="O1495" s="20"/>
      <c r="P1495" s="20"/>
      <c r="Q1495" s="20"/>
      <c r="R1495" s="20"/>
    </row>
    <row r="1496" spans="13:18" x14ac:dyDescent="0.25">
      <c r="M1496" s="20"/>
      <c r="N1496" s="20"/>
      <c r="O1496" s="20"/>
      <c r="P1496" s="20"/>
      <c r="Q1496" s="20"/>
      <c r="R1496" s="20"/>
    </row>
    <row r="1497" spans="13:18" x14ac:dyDescent="0.25">
      <c r="M1497" s="20"/>
      <c r="N1497" s="20"/>
      <c r="O1497" s="20"/>
      <c r="P1497" s="20"/>
      <c r="Q1497" s="20"/>
      <c r="R1497" s="20"/>
    </row>
    <row r="1498" spans="13:18" x14ac:dyDescent="0.25">
      <c r="M1498" s="20"/>
      <c r="N1498" s="20"/>
      <c r="O1498" s="20"/>
      <c r="P1498" s="20"/>
      <c r="Q1498" s="20"/>
      <c r="R1498" s="20"/>
    </row>
    <row r="1499" spans="13:18" x14ac:dyDescent="0.25">
      <c r="M1499" s="20"/>
      <c r="N1499" s="20"/>
      <c r="O1499" s="20"/>
      <c r="P1499" s="20"/>
      <c r="Q1499" s="20"/>
      <c r="R1499" s="20"/>
    </row>
    <row r="1500" spans="13:18" x14ac:dyDescent="0.25">
      <c r="M1500" s="20"/>
      <c r="N1500" s="20"/>
      <c r="O1500" s="20"/>
      <c r="P1500" s="20"/>
      <c r="Q1500" s="20"/>
      <c r="R1500" s="20"/>
    </row>
    <row r="1501" spans="13:18" x14ac:dyDescent="0.25">
      <c r="M1501" s="20"/>
      <c r="N1501" s="20"/>
      <c r="O1501" s="20"/>
      <c r="P1501" s="20"/>
      <c r="Q1501" s="20"/>
      <c r="R1501" s="20"/>
    </row>
    <row r="1502" spans="13:18" x14ac:dyDescent="0.25">
      <c r="M1502" s="20"/>
      <c r="N1502" s="20"/>
      <c r="O1502" s="20"/>
      <c r="P1502" s="20"/>
      <c r="Q1502" s="20"/>
      <c r="R1502" s="20"/>
    </row>
    <row r="1503" spans="13:18" x14ac:dyDescent="0.25">
      <c r="M1503" s="20"/>
      <c r="N1503" s="20"/>
      <c r="O1503" s="20"/>
      <c r="P1503" s="20"/>
      <c r="Q1503" s="20"/>
      <c r="R1503" s="20"/>
    </row>
    <row r="1504" spans="13:18" x14ac:dyDescent="0.25">
      <c r="M1504" s="20"/>
      <c r="N1504" s="20"/>
      <c r="O1504" s="20"/>
      <c r="P1504" s="20"/>
      <c r="Q1504" s="20"/>
      <c r="R1504" s="20"/>
    </row>
    <row r="1505" spans="13:18" x14ac:dyDescent="0.25">
      <c r="M1505" s="20"/>
      <c r="N1505" s="20"/>
      <c r="O1505" s="20"/>
      <c r="P1505" s="20"/>
      <c r="Q1505" s="20"/>
      <c r="R1505" s="20"/>
    </row>
    <row r="1506" spans="13:18" x14ac:dyDescent="0.25">
      <c r="M1506" s="20"/>
      <c r="N1506" s="20"/>
      <c r="O1506" s="20"/>
      <c r="P1506" s="20"/>
      <c r="Q1506" s="20"/>
      <c r="R1506" s="20"/>
    </row>
    <row r="1507" spans="13:18" x14ac:dyDescent="0.25">
      <c r="M1507" s="20"/>
      <c r="N1507" s="20"/>
      <c r="O1507" s="20"/>
      <c r="P1507" s="20"/>
      <c r="Q1507" s="20"/>
      <c r="R1507" s="20"/>
    </row>
    <row r="1508" spans="13:18" x14ac:dyDescent="0.25">
      <c r="M1508" s="20"/>
      <c r="N1508" s="20"/>
      <c r="O1508" s="20"/>
      <c r="P1508" s="20"/>
      <c r="Q1508" s="20"/>
      <c r="R1508" s="20"/>
    </row>
    <row r="1509" spans="13:18" x14ac:dyDescent="0.25">
      <c r="M1509" s="20"/>
      <c r="N1509" s="20"/>
      <c r="O1509" s="20"/>
      <c r="P1509" s="20"/>
      <c r="Q1509" s="20"/>
      <c r="R1509" s="20"/>
    </row>
    <row r="1510" spans="13:18" x14ac:dyDescent="0.25">
      <c r="M1510" s="20"/>
      <c r="N1510" s="20"/>
      <c r="O1510" s="20"/>
      <c r="P1510" s="20"/>
      <c r="Q1510" s="20"/>
      <c r="R1510" s="20"/>
    </row>
    <row r="1511" spans="13:18" x14ac:dyDescent="0.25">
      <c r="M1511" s="20"/>
      <c r="N1511" s="20"/>
      <c r="O1511" s="20"/>
      <c r="P1511" s="20"/>
      <c r="Q1511" s="20"/>
      <c r="R1511" s="20"/>
    </row>
    <row r="1512" spans="13:18" x14ac:dyDescent="0.25">
      <c r="M1512" s="20"/>
      <c r="N1512" s="20"/>
      <c r="O1512" s="20"/>
      <c r="P1512" s="20"/>
      <c r="Q1512" s="20"/>
      <c r="R1512" s="20"/>
    </row>
    <row r="1513" spans="13:18" x14ac:dyDescent="0.25">
      <c r="M1513" s="20"/>
      <c r="N1513" s="20"/>
      <c r="O1513" s="20"/>
      <c r="P1513" s="20"/>
      <c r="Q1513" s="20"/>
      <c r="R1513" s="20"/>
    </row>
    <row r="1514" spans="13:18" x14ac:dyDescent="0.25">
      <c r="M1514" s="20"/>
      <c r="N1514" s="20"/>
      <c r="O1514" s="20"/>
      <c r="P1514" s="20"/>
      <c r="Q1514" s="20"/>
      <c r="R1514" s="20"/>
    </row>
    <row r="1515" spans="13:18" x14ac:dyDescent="0.25">
      <c r="M1515" s="20"/>
      <c r="N1515" s="20"/>
      <c r="O1515" s="20"/>
      <c r="P1515" s="20"/>
      <c r="Q1515" s="20"/>
      <c r="R1515" s="20"/>
    </row>
    <row r="1516" spans="13:18" x14ac:dyDescent="0.25">
      <c r="M1516" s="20"/>
      <c r="N1516" s="20"/>
      <c r="O1516" s="20"/>
      <c r="P1516" s="20"/>
      <c r="Q1516" s="20"/>
      <c r="R1516" s="20"/>
    </row>
    <row r="1517" spans="13:18" x14ac:dyDescent="0.25">
      <c r="M1517" s="20"/>
      <c r="N1517" s="20"/>
      <c r="O1517" s="20"/>
      <c r="P1517" s="20"/>
      <c r="Q1517" s="20"/>
      <c r="R1517" s="20"/>
    </row>
    <row r="1518" spans="13:18" x14ac:dyDescent="0.25">
      <c r="M1518" s="20"/>
      <c r="N1518" s="20"/>
      <c r="O1518" s="20"/>
      <c r="P1518" s="20"/>
      <c r="Q1518" s="20"/>
      <c r="R1518" s="20"/>
    </row>
    <row r="1519" spans="13:18" x14ac:dyDescent="0.25">
      <c r="M1519" s="20"/>
      <c r="N1519" s="20"/>
      <c r="O1519" s="20"/>
      <c r="P1519" s="20"/>
      <c r="Q1519" s="20"/>
      <c r="R1519" s="20"/>
    </row>
    <row r="1520" spans="13:18" x14ac:dyDescent="0.25">
      <c r="M1520" s="20"/>
      <c r="N1520" s="20"/>
      <c r="O1520" s="20"/>
      <c r="P1520" s="20"/>
      <c r="Q1520" s="20"/>
      <c r="R1520" s="20"/>
    </row>
    <row r="1521" spans="13:18" x14ac:dyDescent="0.25">
      <c r="M1521" s="20"/>
      <c r="N1521" s="20"/>
      <c r="O1521" s="20"/>
      <c r="P1521" s="20"/>
      <c r="Q1521" s="20"/>
      <c r="R1521" s="20"/>
    </row>
    <row r="1522" spans="13:18" x14ac:dyDescent="0.25">
      <c r="M1522" s="20"/>
      <c r="N1522" s="20"/>
      <c r="O1522" s="20"/>
      <c r="P1522" s="20"/>
      <c r="Q1522" s="20"/>
      <c r="R1522" s="20"/>
    </row>
    <row r="1523" spans="13:18" x14ac:dyDescent="0.25">
      <c r="M1523" s="20"/>
      <c r="N1523" s="20"/>
      <c r="O1523" s="20"/>
      <c r="P1523" s="20"/>
      <c r="Q1523" s="20"/>
      <c r="R1523" s="20"/>
    </row>
    <row r="1524" spans="13:18" x14ac:dyDescent="0.25">
      <c r="M1524" s="20"/>
      <c r="N1524" s="20"/>
      <c r="O1524" s="20"/>
      <c r="P1524" s="20"/>
      <c r="Q1524" s="20"/>
      <c r="R1524" s="20"/>
    </row>
    <row r="1525" spans="13:18" x14ac:dyDescent="0.25">
      <c r="M1525" s="20"/>
      <c r="N1525" s="20"/>
      <c r="O1525" s="20"/>
      <c r="P1525" s="20"/>
      <c r="Q1525" s="20"/>
      <c r="R1525" s="20"/>
    </row>
    <row r="1526" spans="13:18" x14ac:dyDescent="0.25">
      <c r="M1526" s="20"/>
      <c r="N1526" s="20"/>
      <c r="O1526" s="20"/>
      <c r="P1526" s="20"/>
      <c r="Q1526" s="20"/>
      <c r="R1526" s="20"/>
    </row>
    <row r="1527" spans="13:18" x14ac:dyDescent="0.25">
      <c r="M1527" s="20"/>
      <c r="N1527" s="20"/>
      <c r="O1527" s="20"/>
      <c r="P1527" s="20"/>
      <c r="Q1527" s="20"/>
      <c r="R1527" s="20"/>
    </row>
    <row r="1528" spans="13:18" x14ac:dyDescent="0.25">
      <c r="M1528" s="20"/>
      <c r="N1528" s="20"/>
      <c r="O1528" s="20"/>
      <c r="P1528" s="20"/>
      <c r="Q1528" s="20"/>
      <c r="R1528" s="20"/>
    </row>
    <row r="1529" spans="13:18" x14ac:dyDescent="0.25">
      <c r="M1529" s="20"/>
      <c r="N1529" s="20"/>
      <c r="O1529" s="20"/>
      <c r="P1529" s="20"/>
      <c r="Q1529" s="20"/>
      <c r="R1529" s="20"/>
    </row>
    <row r="1530" spans="13:18" x14ac:dyDescent="0.25">
      <c r="M1530" s="20"/>
      <c r="N1530" s="20"/>
      <c r="O1530" s="20"/>
      <c r="P1530" s="20"/>
      <c r="Q1530" s="20"/>
      <c r="R1530" s="20"/>
    </row>
    <row r="1531" spans="13:18" x14ac:dyDescent="0.25">
      <c r="M1531" s="20"/>
      <c r="N1531" s="20"/>
      <c r="O1531" s="20"/>
      <c r="P1531" s="20"/>
      <c r="Q1531" s="20"/>
      <c r="R1531" s="20"/>
    </row>
    <row r="1532" spans="13:18" x14ac:dyDescent="0.25">
      <c r="M1532" s="20"/>
      <c r="N1532" s="20"/>
      <c r="O1532" s="20"/>
      <c r="P1532" s="20"/>
      <c r="Q1532" s="20"/>
      <c r="R1532" s="20"/>
    </row>
    <row r="1533" spans="13:18" x14ac:dyDescent="0.25">
      <c r="M1533" s="20"/>
      <c r="N1533" s="20"/>
      <c r="O1533" s="20"/>
      <c r="P1533" s="20"/>
      <c r="Q1533" s="20"/>
      <c r="R1533" s="20"/>
    </row>
    <row r="1534" spans="13:18" x14ac:dyDescent="0.25">
      <c r="M1534" s="20"/>
      <c r="N1534" s="20"/>
      <c r="O1534" s="20"/>
      <c r="P1534" s="20"/>
      <c r="Q1534" s="20"/>
      <c r="R1534" s="20"/>
    </row>
    <row r="1535" spans="13:18" x14ac:dyDescent="0.25">
      <c r="M1535" s="20"/>
      <c r="N1535" s="20"/>
      <c r="O1535" s="20"/>
      <c r="P1535" s="20"/>
      <c r="Q1535" s="20"/>
      <c r="R1535" s="20"/>
    </row>
    <row r="1536" spans="13:18" x14ac:dyDescent="0.25">
      <c r="M1536" s="20"/>
      <c r="N1536" s="20"/>
      <c r="O1536" s="20"/>
      <c r="P1536" s="20"/>
      <c r="Q1536" s="20"/>
      <c r="R1536" s="20"/>
    </row>
    <row r="1537" spans="13:18" x14ac:dyDescent="0.25">
      <c r="M1537" s="20"/>
      <c r="N1537" s="20"/>
      <c r="O1537" s="20"/>
      <c r="P1537" s="20"/>
      <c r="Q1537" s="20"/>
      <c r="R1537" s="20"/>
    </row>
    <row r="1538" spans="13:18" x14ac:dyDescent="0.25">
      <c r="M1538" s="20"/>
      <c r="N1538" s="20"/>
      <c r="O1538" s="20"/>
      <c r="P1538" s="20"/>
      <c r="Q1538" s="20"/>
      <c r="R1538" s="20"/>
    </row>
    <row r="1539" spans="13:18" x14ac:dyDescent="0.25">
      <c r="M1539" s="20"/>
      <c r="N1539" s="20"/>
      <c r="O1539" s="20"/>
      <c r="P1539" s="20"/>
      <c r="Q1539" s="20"/>
      <c r="R1539" s="20"/>
    </row>
    <row r="1540" spans="13:18" x14ac:dyDescent="0.25">
      <c r="M1540" s="20"/>
      <c r="N1540" s="20"/>
      <c r="O1540" s="20"/>
      <c r="P1540" s="20"/>
      <c r="Q1540" s="20"/>
      <c r="R1540" s="20"/>
    </row>
    <row r="1541" spans="13:18" x14ac:dyDescent="0.25">
      <c r="M1541" s="20"/>
      <c r="N1541" s="20"/>
      <c r="O1541" s="20"/>
      <c r="P1541" s="20"/>
      <c r="Q1541" s="20"/>
      <c r="R1541" s="20"/>
    </row>
    <row r="1542" spans="13:18" x14ac:dyDescent="0.25">
      <c r="M1542" s="20"/>
      <c r="N1542" s="20"/>
      <c r="O1542" s="20"/>
      <c r="P1542" s="20"/>
      <c r="Q1542" s="20"/>
      <c r="R1542" s="20"/>
    </row>
    <row r="1543" spans="13:18" x14ac:dyDescent="0.25">
      <c r="M1543" s="20"/>
      <c r="N1543" s="20"/>
      <c r="O1543" s="20"/>
      <c r="P1543" s="20"/>
      <c r="Q1543" s="20"/>
      <c r="R1543" s="20"/>
    </row>
    <row r="1544" spans="13:18" x14ac:dyDescent="0.25">
      <c r="M1544" s="20"/>
      <c r="N1544" s="20"/>
      <c r="O1544" s="20"/>
      <c r="P1544" s="20"/>
      <c r="Q1544" s="20"/>
      <c r="R1544" s="20"/>
    </row>
    <row r="1545" spans="13:18" x14ac:dyDescent="0.25">
      <c r="M1545" s="20"/>
      <c r="N1545" s="20"/>
      <c r="O1545" s="20"/>
      <c r="P1545" s="20"/>
      <c r="Q1545" s="20"/>
      <c r="R1545" s="20"/>
    </row>
    <row r="1546" spans="13:18" x14ac:dyDescent="0.25">
      <c r="M1546" s="20"/>
      <c r="N1546" s="20"/>
      <c r="O1546" s="20"/>
      <c r="P1546" s="20"/>
      <c r="Q1546" s="20"/>
      <c r="R1546" s="20"/>
    </row>
    <row r="1547" spans="13:18" x14ac:dyDescent="0.25">
      <c r="M1547" s="20"/>
      <c r="N1547" s="20"/>
      <c r="O1547" s="20"/>
      <c r="P1547" s="20"/>
      <c r="Q1547" s="20"/>
      <c r="R1547" s="20"/>
    </row>
    <row r="1548" spans="13:18" x14ac:dyDescent="0.25">
      <c r="M1548" s="20"/>
      <c r="N1548" s="20"/>
      <c r="O1548" s="20"/>
      <c r="P1548" s="20"/>
      <c r="Q1548" s="20"/>
      <c r="R1548" s="20"/>
    </row>
    <row r="1549" spans="13:18" x14ac:dyDescent="0.25">
      <c r="M1549" s="20"/>
      <c r="N1549" s="20"/>
      <c r="O1549" s="20"/>
      <c r="P1549" s="20"/>
      <c r="Q1549" s="20"/>
      <c r="R1549" s="20"/>
    </row>
    <row r="1550" spans="13:18" x14ac:dyDescent="0.25">
      <c r="M1550" s="20"/>
      <c r="N1550" s="20"/>
      <c r="O1550" s="20"/>
      <c r="P1550" s="20"/>
      <c r="Q1550" s="20"/>
      <c r="R1550" s="20"/>
    </row>
    <row r="1551" spans="13:18" x14ac:dyDescent="0.25">
      <c r="M1551" s="20"/>
      <c r="N1551" s="20"/>
      <c r="O1551" s="20"/>
      <c r="P1551" s="20"/>
      <c r="Q1551" s="20"/>
      <c r="R1551" s="20"/>
    </row>
    <row r="1552" spans="13:18" x14ac:dyDescent="0.25">
      <c r="M1552" s="20"/>
      <c r="N1552" s="20"/>
      <c r="O1552" s="20"/>
      <c r="P1552" s="20"/>
      <c r="Q1552" s="20"/>
      <c r="R1552" s="20"/>
    </row>
    <row r="1553" spans="13:18" x14ac:dyDescent="0.25">
      <c r="M1553" s="20"/>
      <c r="N1553" s="20"/>
      <c r="O1553" s="20"/>
      <c r="P1553" s="20"/>
      <c r="Q1553" s="20"/>
      <c r="R1553" s="20"/>
    </row>
    <row r="1554" spans="13:18" x14ac:dyDescent="0.25">
      <c r="M1554" s="20"/>
      <c r="N1554" s="20"/>
      <c r="O1554" s="20"/>
      <c r="P1554" s="20"/>
      <c r="Q1554" s="20"/>
      <c r="R1554" s="20"/>
    </row>
    <row r="1555" spans="13:18" x14ac:dyDescent="0.25">
      <c r="M1555" s="20"/>
      <c r="N1555" s="20"/>
      <c r="O1555" s="20"/>
      <c r="P1555" s="20"/>
      <c r="Q1555" s="20"/>
      <c r="R1555" s="20"/>
    </row>
    <row r="1556" spans="13:18" x14ac:dyDescent="0.25">
      <c r="M1556" s="20"/>
      <c r="N1556" s="20"/>
      <c r="O1556" s="20"/>
      <c r="P1556" s="20"/>
      <c r="Q1556" s="20"/>
      <c r="R1556" s="20"/>
    </row>
    <row r="1557" spans="13:18" x14ac:dyDescent="0.25">
      <c r="M1557" s="20"/>
      <c r="N1557" s="20"/>
      <c r="O1557" s="20"/>
      <c r="P1557" s="20"/>
      <c r="Q1557" s="20"/>
      <c r="R1557" s="20"/>
    </row>
    <row r="1558" spans="13:18" x14ac:dyDescent="0.25">
      <c r="M1558" s="20"/>
      <c r="N1558" s="20"/>
      <c r="O1558" s="20"/>
      <c r="P1558" s="20"/>
      <c r="Q1558" s="20"/>
      <c r="R1558" s="20"/>
    </row>
    <row r="1559" spans="13:18" x14ac:dyDescent="0.25">
      <c r="M1559" s="20"/>
      <c r="N1559" s="20"/>
      <c r="O1559" s="20"/>
      <c r="P1559" s="20"/>
      <c r="Q1559" s="20"/>
      <c r="R1559" s="20"/>
    </row>
    <row r="1560" spans="13:18" x14ac:dyDescent="0.25">
      <c r="M1560" s="20"/>
      <c r="N1560" s="20"/>
      <c r="O1560" s="20"/>
      <c r="P1560" s="20"/>
      <c r="Q1560" s="20"/>
      <c r="R1560" s="20"/>
    </row>
    <row r="1561" spans="13:18" x14ac:dyDescent="0.25">
      <c r="M1561" s="20"/>
      <c r="N1561" s="20"/>
      <c r="O1561" s="20"/>
      <c r="P1561" s="20"/>
      <c r="Q1561" s="20"/>
      <c r="R1561" s="20"/>
    </row>
    <row r="1562" spans="13:18" x14ac:dyDescent="0.25">
      <c r="M1562" s="20"/>
      <c r="N1562" s="20"/>
      <c r="O1562" s="20"/>
      <c r="P1562" s="20"/>
      <c r="Q1562" s="20"/>
      <c r="R1562" s="20"/>
    </row>
    <row r="1563" spans="13:18" x14ac:dyDescent="0.25">
      <c r="M1563" s="20"/>
      <c r="N1563" s="20"/>
      <c r="O1563" s="20"/>
      <c r="P1563" s="20"/>
      <c r="Q1563" s="20"/>
      <c r="R1563" s="20"/>
    </row>
    <row r="1564" spans="13:18" x14ac:dyDescent="0.25">
      <c r="M1564" s="20"/>
      <c r="N1564" s="20"/>
      <c r="O1564" s="20"/>
      <c r="P1564" s="20"/>
      <c r="Q1564" s="20"/>
      <c r="R1564" s="20"/>
    </row>
    <row r="1565" spans="13:18" x14ac:dyDescent="0.25">
      <c r="M1565" s="20"/>
      <c r="N1565" s="20"/>
      <c r="O1565" s="20"/>
      <c r="P1565" s="20"/>
      <c r="Q1565" s="20"/>
      <c r="R1565" s="20"/>
    </row>
    <row r="1566" spans="13:18" x14ac:dyDescent="0.25">
      <c r="M1566" s="20"/>
      <c r="N1566" s="20"/>
      <c r="O1566" s="20"/>
      <c r="P1566" s="20"/>
      <c r="Q1566" s="20"/>
      <c r="R1566" s="20"/>
    </row>
    <row r="1567" spans="13:18" x14ac:dyDescent="0.25">
      <c r="M1567" s="20"/>
      <c r="N1567" s="20"/>
      <c r="O1567" s="20"/>
      <c r="P1567" s="20"/>
      <c r="Q1567" s="20"/>
      <c r="R1567" s="20"/>
    </row>
    <row r="1568" spans="13:18" x14ac:dyDescent="0.25">
      <c r="M1568" s="20"/>
      <c r="N1568" s="20"/>
      <c r="O1568" s="20"/>
      <c r="P1568" s="20"/>
      <c r="Q1568" s="20"/>
      <c r="R1568" s="20"/>
    </row>
    <row r="1569" spans="13:18" x14ac:dyDescent="0.25">
      <c r="M1569" s="20"/>
      <c r="N1569" s="20"/>
      <c r="O1569" s="20"/>
      <c r="P1569" s="20"/>
      <c r="Q1569" s="20"/>
      <c r="R1569" s="20"/>
    </row>
    <row r="1570" spans="13:18" x14ac:dyDescent="0.25">
      <c r="M1570" s="20"/>
      <c r="N1570" s="20"/>
      <c r="O1570" s="20"/>
      <c r="P1570" s="20"/>
      <c r="Q1570" s="20"/>
      <c r="R1570" s="20"/>
    </row>
    <row r="1571" spans="13:18" x14ac:dyDescent="0.25">
      <c r="M1571" s="20"/>
      <c r="N1571" s="20"/>
      <c r="O1571" s="20"/>
      <c r="P1571" s="20"/>
      <c r="Q1571" s="20"/>
      <c r="R1571" s="20"/>
    </row>
    <row r="1572" spans="13:18" x14ac:dyDescent="0.25">
      <c r="M1572" s="20"/>
      <c r="N1572" s="20"/>
      <c r="O1572" s="20"/>
      <c r="P1572" s="20"/>
      <c r="Q1572" s="20"/>
      <c r="R1572" s="20"/>
    </row>
    <row r="1573" spans="13:18" x14ac:dyDescent="0.25">
      <c r="M1573" s="20"/>
      <c r="N1573" s="20"/>
      <c r="O1573" s="20"/>
      <c r="P1573" s="20"/>
      <c r="Q1573" s="20"/>
      <c r="R1573" s="20"/>
    </row>
    <row r="1574" spans="13:18" x14ac:dyDescent="0.25">
      <c r="M1574" s="20"/>
      <c r="N1574" s="20"/>
      <c r="O1574" s="20"/>
      <c r="P1574" s="20"/>
      <c r="Q1574" s="20"/>
      <c r="R1574" s="20"/>
    </row>
    <row r="1575" spans="13:18" x14ac:dyDescent="0.25">
      <c r="M1575" s="20"/>
      <c r="N1575" s="20"/>
      <c r="O1575" s="20"/>
      <c r="P1575" s="20"/>
      <c r="Q1575" s="20"/>
      <c r="R1575" s="20"/>
    </row>
    <row r="1576" spans="13:18" x14ac:dyDescent="0.25">
      <c r="M1576" s="20"/>
      <c r="N1576" s="20"/>
      <c r="O1576" s="20"/>
      <c r="P1576" s="20"/>
      <c r="Q1576" s="20"/>
      <c r="R1576" s="20"/>
    </row>
    <row r="1577" spans="13:18" x14ac:dyDescent="0.25">
      <c r="M1577" s="20"/>
      <c r="N1577" s="20"/>
      <c r="O1577" s="20"/>
      <c r="P1577" s="20"/>
      <c r="Q1577" s="20"/>
      <c r="R1577" s="20"/>
    </row>
    <row r="1578" spans="13:18" x14ac:dyDescent="0.25">
      <c r="M1578" s="20"/>
      <c r="N1578" s="20"/>
      <c r="O1578" s="20"/>
      <c r="P1578" s="20"/>
      <c r="Q1578" s="20"/>
      <c r="R1578" s="20"/>
    </row>
    <row r="1579" spans="13:18" x14ac:dyDescent="0.25">
      <c r="M1579" s="20"/>
      <c r="N1579" s="20"/>
      <c r="O1579" s="20"/>
      <c r="P1579" s="20"/>
      <c r="Q1579" s="20"/>
      <c r="R1579" s="20"/>
    </row>
    <row r="1580" spans="13:18" x14ac:dyDescent="0.25">
      <c r="M1580" s="20"/>
      <c r="N1580" s="20"/>
      <c r="O1580" s="20"/>
      <c r="P1580" s="20"/>
      <c r="Q1580" s="20"/>
      <c r="R1580" s="20"/>
    </row>
    <row r="1581" spans="13:18" x14ac:dyDescent="0.25">
      <c r="M1581" s="20"/>
      <c r="N1581" s="20"/>
      <c r="O1581" s="20"/>
      <c r="P1581" s="20"/>
      <c r="Q1581" s="20"/>
      <c r="R1581" s="20"/>
    </row>
    <row r="1582" spans="13:18" x14ac:dyDescent="0.25">
      <c r="M1582" s="20"/>
      <c r="N1582" s="20"/>
      <c r="O1582" s="20"/>
      <c r="P1582" s="20"/>
      <c r="Q1582" s="20"/>
      <c r="R1582" s="20"/>
    </row>
    <row r="1583" spans="13:18" x14ac:dyDescent="0.25">
      <c r="M1583" s="20"/>
      <c r="N1583" s="20"/>
      <c r="O1583" s="20"/>
      <c r="P1583" s="20"/>
      <c r="Q1583" s="20"/>
      <c r="R1583" s="20"/>
    </row>
    <row r="1584" spans="13:18" x14ac:dyDescent="0.25">
      <c r="M1584" s="20"/>
      <c r="N1584" s="20"/>
      <c r="O1584" s="20"/>
      <c r="P1584" s="20"/>
      <c r="Q1584" s="20"/>
      <c r="R1584" s="20"/>
    </row>
    <row r="1585" spans="13:18" x14ac:dyDescent="0.25">
      <c r="M1585" s="20"/>
      <c r="N1585" s="20"/>
      <c r="O1585" s="20"/>
      <c r="P1585" s="20"/>
      <c r="Q1585" s="20"/>
      <c r="R1585" s="20"/>
    </row>
    <row r="1586" spans="13:18" x14ac:dyDescent="0.25">
      <c r="M1586" s="20"/>
      <c r="N1586" s="20"/>
      <c r="O1586" s="20"/>
      <c r="P1586" s="20"/>
      <c r="Q1586" s="20"/>
      <c r="R1586" s="20"/>
    </row>
    <row r="1587" spans="13:18" x14ac:dyDescent="0.25">
      <c r="M1587" s="20"/>
      <c r="N1587" s="20"/>
      <c r="O1587" s="20"/>
      <c r="P1587" s="20"/>
      <c r="Q1587" s="20"/>
      <c r="R1587" s="20"/>
    </row>
    <row r="1588" spans="13:18" x14ac:dyDescent="0.25">
      <c r="M1588" s="20"/>
      <c r="N1588" s="20"/>
      <c r="O1588" s="20"/>
      <c r="P1588" s="20"/>
      <c r="Q1588" s="20"/>
      <c r="R1588" s="20"/>
    </row>
    <row r="1589" spans="13:18" x14ac:dyDescent="0.25">
      <c r="M1589" s="20"/>
      <c r="N1589" s="20"/>
      <c r="O1589" s="20"/>
      <c r="P1589" s="20"/>
      <c r="Q1589" s="20"/>
      <c r="R1589" s="20"/>
    </row>
    <row r="1590" spans="13:18" x14ac:dyDescent="0.25">
      <c r="M1590" s="20"/>
      <c r="N1590" s="20"/>
      <c r="O1590" s="20"/>
      <c r="P1590" s="20"/>
      <c r="Q1590" s="20"/>
      <c r="R1590" s="20"/>
    </row>
    <row r="1591" spans="13:18" x14ac:dyDescent="0.25">
      <c r="M1591" s="20"/>
      <c r="N1591" s="20"/>
      <c r="O1591" s="20"/>
      <c r="P1591" s="20"/>
      <c r="Q1591" s="20"/>
      <c r="R1591" s="20"/>
    </row>
    <row r="1592" spans="13:18" x14ac:dyDescent="0.25">
      <c r="M1592" s="20"/>
      <c r="N1592" s="20"/>
      <c r="O1592" s="20"/>
      <c r="P1592" s="20"/>
      <c r="Q1592" s="20"/>
      <c r="R1592" s="20"/>
    </row>
    <row r="1593" spans="13:18" x14ac:dyDescent="0.25">
      <c r="M1593" s="20"/>
      <c r="N1593" s="20"/>
      <c r="O1593" s="20"/>
      <c r="P1593" s="20"/>
      <c r="Q1593" s="20"/>
      <c r="R1593" s="20"/>
    </row>
    <row r="1594" spans="13:18" x14ac:dyDescent="0.25">
      <c r="M1594" s="20"/>
      <c r="N1594" s="20"/>
      <c r="O1594" s="20"/>
      <c r="P1594" s="20"/>
      <c r="Q1594" s="20"/>
      <c r="R1594" s="20"/>
    </row>
    <row r="1595" spans="13:18" x14ac:dyDescent="0.25">
      <c r="M1595" s="20"/>
      <c r="N1595" s="20"/>
      <c r="O1595" s="20"/>
      <c r="P1595" s="20"/>
      <c r="Q1595" s="20"/>
      <c r="R1595" s="20"/>
    </row>
    <row r="1596" spans="13:18" x14ac:dyDescent="0.25">
      <c r="M1596" s="20"/>
      <c r="N1596" s="20"/>
      <c r="O1596" s="20"/>
      <c r="P1596" s="20"/>
      <c r="Q1596" s="20"/>
      <c r="R1596" s="20"/>
    </row>
    <row r="1597" spans="13:18" x14ac:dyDescent="0.25">
      <c r="M1597" s="20"/>
      <c r="N1597" s="20"/>
      <c r="O1597" s="20"/>
      <c r="P1597" s="20"/>
      <c r="Q1597" s="20"/>
      <c r="R1597" s="20"/>
    </row>
    <row r="1598" spans="13:18" x14ac:dyDescent="0.25">
      <c r="M1598" s="20"/>
      <c r="N1598" s="20"/>
      <c r="O1598" s="20"/>
      <c r="P1598" s="20"/>
      <c r="Q1598" s="20"/>
      <c r="R1598" s="20"/>
    </row>
    <row r="1599" spans="13:18" x14ac:dyDescent="0.25">
      <c r="M1599" s="20"/>
      <c r="N1599" s="20"/>
      <c r="O1599" s="20"/>
      <c r="P1599" s="20"/>
      <c r="Q1599" s="20"/>
      <c r="R1599" s="20"/>
    </row>
    <row r="1600" spans="13:18" x14ac:dyDescent="0.25">
      <c r="M1600" s="20"/>
      <c r="N1600" s="20"/>
      <c r="O1600" s="20"/>
      <c r="P1600" s="20"/>
      <c r="Q1600" s="20"/>
      <c r="R1600" s="20"/>
    </row>
    <row r="1601" spans="13:18" x14ac:dyDescent="0.25">
      <c r="M1601" s="20"/>
      <c r="N1601" s="20"/>
      <c r="O1601" s="20"/>
      <c r="P1601" s="20"/>
      <c r="Q1601" s="20"/>
      <c r="R1601" s="20"/>
    </row>
    <row r="1602" spans="13:18" x14ac:dyDescent="0.25">
      <c r="M1602" s="20"/>
      <c r="N1602" s="20"/>
      <c r="O1602" s="20"/>
      <c r="P1602" s="20"/>
      <c r="Q1602" s="20"/>
      <c r="R1602" s="20"/>
    </row>
    <row r="1603" spans="13:18" x14ac:dyDescent="0.25">
      <c r="M1603" s="20"/>
      <c r="N1603" s="20"/>
      <c r="O1603" s="20"/>
      <c r="P1603" s="20"/>
      <c r="Q1603" s="20"/>
      <c r="R1603" s="20"/>
    </row>
    <row r="1604" spans="13:18" x14ac:dyDescent="0.25">
      <c r="M1604" s="20"/>
      <c r="N1604" s="20"/>
      <c r="O1604" s="20"/>
      <c r="P1604" s="20"/>
      <c r="Q1604" s="20"/>
      <c r="R1604" s="20"/>
    </row>
    <row r="1605" spans="13:18" x14ac:dyDescent="0.25">
      <c r="M1605" s="20"/>
      <c r="N1605" s="20"/>
      <c r="O1605" s="20"/>
      <c r="P1605" s="20"/>
      <c r="Q1605" s="20"/>
      <c r="R1605" s="20"/>
    </row>
    <row r="1606" spans="13:18" x14ac:dyDescent="0.25">
      <c r="M1606" s="20"/>
      <c r="N1606" s="20"/>
      <c r="O1606" s="20"/>
      <c r="P1606" s="20"/>
      <c r="Q1606" s="20"/>
      <c r="R1606" s="20"/>
    </row>
    <row r="1607" spans="13:18" x14ac:dyDescent="0.25">
      <c r="M1607" s="20"/>
      <c r="N1607" s="20"/>
      <c r="O1607" s="20"/>
      <c r="P1607" s="20"/>
      <c r="Q1607" s="20"/>
      <c r="R1607" s="20"/>
    </row>
    <row r="1608" spans="13:18" x14ac:dyDescent="0.25">
      <c r="M1608" s="20"/>
      <c r="N1608" s="20"/>
      <c r="O1608" s="20"/>
      <c r="P1608" s="20"/>
      <c r="Q1608" s="20"/>
      <c r="R1608" s="20"/>
    </row>
    <row r="1609" spans="13:18" x14ac:dyDescent="0.25">
      <c r="M1609" s="20"/>
      <c r="N1609" s="20"/>
      <c r="O1609" s="20"/>
      <c r="P1609" s="20"/>
      <c r="Q1609" s="20"/>
      <c r="R1609" s="20"/>
    </row>
    <row r="1610" spans="13:18" x14ac:dyDescent="0.25">
      <c r="M1610" s="20"/>
      <c r="N1610" s="20"/>
      <c r="O1610" s="20"/>
      <c r="P1610" s="20"/>
      <c r="Q1610" s="20"/>
      <c r="R1610" s="20"/>
    </row>
    <row r="1611" spans="13:18" x14ac:dyDescent="0.25">
      <c r="M1611" s="20"/>
      <c r="N1611" s="20"/>
      <c r="O1611" s="20"/>
      <c r="P1611" s="20"/>
      <c r="Q1611" s="20"/>
      <c r="R1611" s="20"/>
    </row>
    <row r="1612" spans="13:18" x14ac:dyDescent="0.25">
      <c r="M1612" s="20"/>
      <c r="N1612" s="20"/>
      <c r="O1612" s="20"/>
      <c r="P1612" s="20"/>
      <c r="Q1612" s="20"/>
      <c r="R1612" s="20"/>
    </row>
    <row r="1613" spans="13:18" x14ac:dyDescent="0.25">
      <c r="M1613" s="20"/>
      <c r="N1613" s="20"/>
      <c r="O1613" s="20"/>
      <c r="P1613" s="20"/>
      <c r="Q1613" s="20"/>
      <c r="R1613" s="20"/>
    </row>
    <row r="1614" spans="13:18" x14ac:dyDescent="0.25">
      <c r="M1614" s="20"/>
      <c r="N1614" s="20"/>
      <c r="O1614" s="20"/>
      <c r="P1614" s="20"/>
      <c r="Q1614" s="20"/>
      <c r="R1614" s="20"/>
    </row>
    <row r="1615" spans="13:18" x14ac:dyDescent="0.25">
      <c r="M1615" s="20"/>
      <c r="N1615" s="20"/>
      <c r="O1615" s="20"/>
      <c r="P1615" s="20"/>
      <c r="Q1615" s="20"/>
      <c r="R1615" s="20"/>
    </row>
    <row r="1616" spans="13:18" x14ac:dyDescent="0.25">
      <c r="M1616" s="20"/>
      <c r="N1616" s="20"/>
      <c r="O1616" s="20"/>
      <c r="P1616" s="20"/>
      <c r="Q1616" s="20"/>
      <c r="R1616" s="20"/>
    </row>
    <row r="1617" spans="13:18" x14ac:dyDescent="0.25">
      <c r="M1617" s="20"/>
      <c r="N1617" s="20"/>
      <c r="O1617" s="20"/>
      <c r="P1617" s="20"/>
      <c r="Q1617" s="20"/>
      <c r="R1617" s="20"/>
    </row>
    <row r="1618" spans="13:18" x14ac:dyDescent="0.25">
      <c r="M1618" s="20"/>
      <c r="N1618" s="20"/>
      <c r="O1618" s="20"/>
      <c r="P1618" s="20"/>
      <c r="Q1618" s="20"/>
      <c r="R1618" s="20"/>
    </row>
    <row r="1619" spans="13:18" x14ac:dyDescent="0.25">
      <c r="M1619" s="20"/>
      <c r="N1619" s="20"/>
      <c r="O1619" s="20"/>
      <c r="P1619" s="20"/>
      <c r="Q1619" s="20"/>
      <c r="R1619" s="20"/>
    </row>
    <row r="1620" spans="13:18" x14ac:dyDescent="0.25">
      <c r="M1620" s="20"/>
      <c r="N1620" s="20"/>
      <c r="O1620" s="20"/>
      <c r="P1620" s="20"/>
      <c r="Q1620" s="20"/>
      <c r="R1620" s="20"/>
    </row>
    <row r="1621" spans="13:18" x14ac:dyDescent="0.25">
      <c r="M1621" s="20"/>
      <c r="N1621" s="20"/>
      <c r="O1621" s="20"/>
      <c r="P1621" s="20"/>
      <c r="Q1621" s="20"/>
      <c r="R1621" s="20"/>
    </row>
    <row r="1622" spans="13:18" x14ac:dyDescent="0.25">
      <c r="M1622" s="20"/>
      <c r="N1622" s="20"/>
      <c r="O1622" s="20"/>
      <c r="P1622" s="20"/>
      <c r="Q1622" s="20"/>
      <c r="R1622" s="20"/>
    </row>
    <row r="1623" spans="13:18" x14ac:dyDescent="0.25">
      <c r="M1623" s="20"/>
      <c r="N1623" s="20"/>
      <c r="O1623" s="20"/>
      <c r="P1623" s="20"/>
      <c r="Q1623" s="20"/>
      <c r="R1623" s="20"/>
    </row>
    <row r="1624" spans="13:18" x14ac:dyDescent="0.25">
      <c r="M1624" s="20"/>
      <c r="N1624" s="20"/>
      <c r="O1624" s="20"/>
      <c r="P1624" s="20"/>
      <c r="Q1624" s="20"/>
      <c r="R1624" s="20"/>
    </row>
    <row r="1625" spans="13:18" x14ac:dyDescent="0.25">
      <c r="M1625" s="20"/>
      <c r="N1625" s="20"/>
      <c r="O1625" s="20"/>
      <c r="P1625" s="20"/>
      <c r="Q1625" s="20"/>
      <c r="R1625" s="20"/>
    </row>
    <row r="1626" spans="13:18" x14ac:dyDescent="0.25">
      <c r="M1626" s="20"/>
      <c r="N1626" s="20"/>
      <c r="O1626" s="20"/>
      <c r="P1626" s="20"/>
      <c r="Q1626" s="20"/>
      <c r="R1626" s="20"/>
    </row>
    <row r="1627" spans="13:18" x14ac:dyDescent="0.25">
      <c r="M1627" s="20"/>
      <c r="N1627" s="20"/>
      <c r="O1627" s="20"/>
      <c r="P1627" s="20"/>
      <c r="Q1627" s="20"/>
      <c r="R1627" s="20"/>
    </row>
    <row r="1628" spans="13:18" x14ac:dyDescent="0.25">
      <c r="M1628" s="20"/>
      <c r="N1628" s="20"/>
      <c r="O1628" s="20"/>
      <c r="P1628" s="20"/>
      <c r="Q1628" s="20"/>
      <c r="R1628" s="20"/>
    </row>
    <row r="1629" spans="13:18" x14ac:dyDescent="0.25">
      <c r="M1629" s="20"/>
      <c r="N1629" s="20"/>
      <c r="O1629" s="20"/>
      <c r="P1629" s="20"/>
      <c r="Q1629" s="20"/>
      <c r="R1629" s="20"/>
    </row>
    <row r="1630" spans="13:18" x14ac:dyDescent="0.25">
      <c r="M1630" s="20"/>
      <c r="N1630" s="20"/>
      <c r="O1630" s="20"/>
      <c r="P1630" s="20"/>
      <c r="Q1630" s="20"/>
      <c r="R1630" s="20"/>
    </row>
    <row r="1631" spans="13:18" x14ac:dyDescent="0.25">
      <c r="M1631" s="20"/>
      <c r="N1631" s="20"/>
      <c r="O1631" s="20"/>
      <c r="P1631" s="20"/>
      <c r="Q1631" s="20"/>
      <c r="R1631" s="20"/>
    </row>
    <row r="1632" spans="13:18" x14ac:dyDescent="0.25">
      <c r="M1632" s="20"/>
      <c r="N1632" s="20"/>
      <c r="O1632" s="20"/>
      <c r="P1632" s="20"/>
      <c r="Q1632" s="20"/>
      <c r="R1632" s="20"/>
    </row>
    <row r="1633" spans="13:18" x14ac:dyDescent="0.25">
      <c r="M1633" s="20"/>
      <c r="N1633" s="20"/>
      <c r="O1633" s="20"/>
      <c r="P1633" s="20"/>
      <c r="Q1633" s="20"/>
      <c r="R1633" s="20"/>
    </row>
    <row r="1634" spans="13:18" x14ac:dyDescent="0.25">
      <c r="M1634" s="20"/>
      <c r="N1634" s="20"/>
      <c r="O1634" s="20"/>
      <c r="P1634" s="20"/>
      <c r="Q1634" s="20"/>
      <c r="R1634" s="20"/>
    </row>
    <row r="1635" spans="13:18" x14ac:dyDescent="0.25">
      <c r="M1635" s="20"/>
      <c r="N1635" s="20"/>
      <c r="O1635" s="20"/>
      <c r="P1635" s="20"/>
      <c r="Q1635" s="20"/>
      <c r="R1635" s="20"/>
    </row>
    <row r="1636" spans="13:18" x14ac:dyDescent="0.25">
      <c r="M1636" s="20"/>
      <c r="N1636" s="20"/>
      <c r="O1636" s="20"/>
      <c r="P1636" s="20"/>
      <c r="Q1636" s="20"/>
      <c r="R1636" s="20"/>
    </row>
    <row r="1637" spans="13:18" x14ac:dyDescent="0.25">
      <c r="M1637" s="20"/>
      <c r="N1637" s="20"/>
      <c r="O1637" s="20"/>
      <c r="P1637" s="20"/>
      <c r="Q1637" s="20"/>
      <c r="R1637" s="20"/>
    </row>
    <row r="1638" spans="13:18" x14ac:dyDescent="0.25">
      <c r="M1638" s="20"/>
      <c r="N1638" s="20"/>
      <c r="O1638" s="20"/>
      <c r="P1638" s="20"/>
      <c r="Q1638" s="20"/>
      <c r="R1638" s="20"/>
    </row>
    <row r="1639" spans="13:18" x14ac:dyDescent="0.25">
      <c r="M1639" s="20"/>
      <c r="N1639" s="20"/>
      <c r="O1639" s="20"/>
      <c r="P1639" s="20"/>
      <c r="Q1639" s="20"/>
      <c r="R1639" s="20"/>
    </row>
    <row r="1640" spans="13:18" x14ac:dyDescent="0.25">
      <c r="M1640" s="20"/>
      <c r="N1640" s="20"/>
      <c r="O1640" s="20"/>
      <c r="P1640" s="20"/>
      <c r="Q1640" s="20"/>
      <c r="R1640" s="20"/>
    </row>
    <row r="1641" spans="13:18" x14ac:dyDescent="0.25">
      <c r="M1641" s="20"/>
      <c r="N1641" s="20"/>
      <c r="O1641" s="20"/>
      <c r="P1641" s="20"/>
      <c r="Q1641" s="20"/>
      <c r="R1641" s="20"/>
    </row>
    <row r="1642" spans="13:18" x14ac:dyDescent="0.25">
      <c r="M1642" s="20"/>
      <c r="N1642" s="20"/>
      <c r="O1642" s="20"/>
      <c r="P1642" s="20"/>
      <c r="Q1642" s="20"/>
      <c r="R1642" s="20"/>
    </row>
    <row r="1643" spans="13:18" x14ac:dyDescent="0.25">
      <c r="M1643" s="20"/>
      <c r="N1643" s="20"/>
      <c r="O1643" s="20"/>
      <c r="P1643" s="20"/>
      <c r="Q1643" s="20"/>
      <c r="R1643" s="20"/>
    </row>
    <row r="1644" spans="13:18" x14ac:dyDescent="0.25">
      <c r="M1644" s="20"/>
      <c r="N1644" s="20"/>
      <c r="O1644" s="20"/>
      <c r="P1644" s="20"/>
      <c r="Q1644" s="20"/>
      <c r="R1644" s="20"/>
    </row>
    <row r="1645" spans="13:18" x14ac:dyDescent="0.25">
      <c r="M1645" s="20"/>
      <c r="N1645" s="20"/>
      <c r="O1645" s="20"/>
      <c r="P1645" s="20"/>
      <c r="Q1645" s="20"/>
      <c r="R1645" s="20"/>
    </row>
    <row r="1646" spans="13:18" x14ac:dyDescent="0.25">
      <c r="M1646" s="20"/>
      <c r="N1646" s="20"/>
      <c r="O1646" s="20"/>
      <c r="P1646" s="20"/>
      <c r="Q1646" s="20"/>
      <c r="R1646" s="20"/>
    </row>
    <row r="1647" spans="13:18" x14ac:dyDescent="0.25">
      <c r="M1647" s="20"/>
      <c r="N1647" s="20"/>
      <c r="O1647" s="20"/>
      <c r="P1647" s="20"/>
      <c r="Q1647" s="20"/>
      <c r="R1647" s="20"/>
    </row>
    <row r="1648" spans="13:18" x14ac:dyDescent="0.25">
      <c r="M1648" s="20"/>
      <c r="N1648" s="20"/>
      <c r="O1648" s="20"/>
      <c r="P1648" s="20"/>
      <c r="Q1648" s="20"/>
      <c r="R1648" s="20"/>
    </row>
    <row r="1649" spans="13:18" x14ac:dyDescent="0.25">
      <c r="M1649" s="20"/>
      <c r="N1649" s="20"/>
      <c r="O1649" s="20"/>
      <c r="P1649" s="20"/>
      <c r="Q1649" s="20"/>
      <c r="R1649" s="20"/>
    </row>
    <row r="1650" spans="13:18" x14ac:dyDescent="0.25">
      <c r="M1650" s="20"/>
      <c r="N1650" s="20"/>
      <c r="O1650" s="20"/>
      <c r="P1650" s="20"/>
      <c r="Q1650" s="20"/>
      <c r="R1650" s="20"/>
    </row>
    <row r="1651" spans="13:18" x14ac:dyDescent="0.25">
      <c r="M1651" s="20"/>
      <c r="N1651" s="20"/>
      <c r="O1651" s="20"/>
      <c r="P1651" s="20"/>
      <c r="Q1651" s="20"/>
      <c r="R1651" s="20"/>
    </row>
    <row r="1652" spans="13:18" x14ac:dyDescent="0.25">
      <c r="M1652" s="20"/>
      <c r="N1652" s="20"/>
      <c r="O1652" s="20"/>
      <c r="P1652" s="20"/>
      <c r="Q1652" s="20"/>
      <c r="R1652" s="20"/>
    </row>
    <row r="1653" spans="13:18" x14ac:dyDescent="0.25">
      <c r="M1653" s="20"/>
      <c r="N1653" s="20"/>
      <c r="O1653" s="20"/>
      <c r="P1653" s="20"/>
      <c r="Q1653" s="20"/>
      <c r="R1653" s="20"/>
    </row>
    <row r="1654" spans="13:18" x14ac:dyDescent="0.25">
      <c r="M1654" s="20"/>
      <c r="N1654" s="20"/>
      <c r="O1654" s="20"/>
      <c r="P1654" s="20"/>
      <c r="Q1654" s="20"/>
      <c r="R1654" s="20"/>
    </row>
    <row r="1655" spans="13:18" x14ac:dyDescent="0.25">
      <c r="M1655" s="20"/>
      <c r="N1655" s="20"/>
      <c r="O1655" s="20"/>
      <c r="P1655" s="20"/>
      <c r="Q1655" s="20"/>
      <c r="R1655" s="20"/>
    </row>
    <row r="1656" spans="13:18" x14ac:dyDescent="0.25">
      <c r="M1656" s="20"/>
      <c r="N1656" s="20"/>
      <c r="O1656" s="20"/>
      <c r="P1656" s="20"/>
      <c r="Q1656" s="20"/>
      <c r="R1656" s="20"/>
    </row>
    <row r="1657" spans="13:18" x14ac:dyDescent="0.25">
      <c r="M1657" s="20"/>
      <c r="N1657" s="20"/>
      <c r="O1657" s="20"/>
      <c r="P1657" s="20"/>
      <c r="Q1657" s="20"/>
      <c r="R1657" s="20"/>
    </row>
    <row r="1658" spans="13:18" x14ac:dyDescent="0.25">
      <c r="M1658" s="20"/>
      <c r="N1658" s="20"/>
      <c r="O1658" s="20"/>
      <c r="P1658" s="20"/>
      <c r="Q1658" s="20"/>
      <c r="R1658" s="20"/>
    </row>
    <row r="1659" spans="13:18" x14ac:dyDescent="0.25">
      <c r="M1659" s="20"/>
      <c r="N1659" s="20"/>
      <c r="O1659" s="20"/>
      <c r="P1659" s="20"/>
      <c r="Q1659" s="20"/>
      <c r="R1659" s="20"/>
    </row>
    <row r="1660" spans="13:18" x14ac:dyDescent="0.25">
      <c r="M1660" s="20"/>
      <c r="N1660" s="20"/>
      <c r="O1660" s="20"/>
      <c r="P1660" s="20"/>
      <c r="Q1660" s="20"/>
      <c r="R1660" s="20"/>
    </row>
    <row r="1661" spans="13:18" x14ac:dyDescent="0.25">
      <c r="M1661" s="20"/>
      <c r="N1661" s="20"/>
      <c r="O1661" s="20"/>
      <c r="P1661" s="20"/>
      <c r="Q1661" s="20"/>
      <c r="R1661" s="20"/>
    </row>
    <row r="1662" spans="13:18" x14ac:dyDescent="0.25">
      <c r="M1662" s="20"/>
      <c r="N1662" s="20"/>
      <c r="O1662" s="20"/>
      <c r="P1662" s="20"/>
      <c r="Q1662" s="20"/>
      <c r="R1662" s="20"/>
    </row>
    <row r="1663" spans="13:18" x14ac:dyDescent="0.25">
      <c r="M1663" s="20"/>
      <c r="N1663" s="20"/>
      <c r="O1663" s="20"/>
      <c r="P1663" s="20"/>
      <c r="Q1663" s="20"/>
      <c r="R1663" s="20"/>
    </row>
    <row r="1664" spans="13:18" x14ac:dyDescent="0.25">
      <c r="M1664" s="20"/>
      <c r="N1664" s="20"/>
      <c r="O1664" s="20"/>
      <c r="P1664" s="20"/>
      <c r="Q1664" s="20"/>
      <c r="R1664" s="20"/>
    </row>
    <row r="1665" spans="13:18" x14ac:dyDescent="0.25">
      <c r="M1665" s="20"/>
      <c r="N1665" s="20"/>
      <c r="O1665" s="20"/>
      <c r="P1665" s="20"/>
      <c r="Q1665" s="20"/>
      <c r="R1665" s="20"/>
    </row>
    <row r="1666" spans="13:18" x14ac:dyDescent="0.25">
      <c r="M1666" s="20"/>
      <c r="N1666" s="20"/>
      <c r="O1666" s="20"/>
      <c r="P1666" s="20"/>
      <c r="Q1666" s="20"/>
      <c r="R1666" s="20"/>
    </row>
    <row r="1667" spans="13:18" x14ac:dyDescent="0.25">
      <c r="M1667" s="20"/>
      <c r="N1667" s="20"/>
      <c r="O1667" s="20"/>
      <c r="P1667" s="20"/>
      <c r="Q1667" s="20"/>
      <c r="R1667" s="20"/>
    </row>
    <row r="1668" spans="13:18" x14ac:dyDescent="0.25">
      <c r="M1668" s="20"/>
      <c r="N1668" s="20"/>
      <c r="O1668" s="20"/>
      <c r="P1668" s="20"/>
      <c r="Q1668" s="20"/>
      <c r="R1668" s="20"/>
    </row>
    <row r="1669" spans="13:18" x14ac:dyDescent="0.25">
      <c r="M1669" s="20"/>
      <c r="N1669" s="20"/>
      <c r="O1669" s="20"/>
      <c r="P1669" s="20"/>
      <c r="Q1669" s="20"/>
      <c r="R1669" s="20"/>
    </row>
    <row r="1670" spans="13:18" x14ac:dyDescent="0.25">
      <c r="M1670" s="20"/>
      <c r="N1670" s="20"/>
      <c r="O1670" s="20"/>
      <c r="P1670" s="20"/>
      <c r="Q1670" s="20"/>
      <c r="R1670" s="20"/>
    </row>
    <row r="1671" spans="13:18" x14ac:dyDescent="0.25">
      <c r="M1671" s="20"/>
      <c r="N1671" s="20"/>
      <c r="O1671" s="20"/>
      <c r="P1671" s="20"/>
      <c r="Q1671" s="20"/>
      <c r="R1671" s="20"/>
    </row>
    <row r="1672" spans="13:18" x14ac:dyDescent="0.25">
      <c r="M1672" s="20"/>
      <c r="N1672" s="20"/>
      <c r="O1672" s="20"/>
      <c r="P1672" s="20"/>
      <c r="Q1672" s="20"/>
      <c r="R1672" s="20"/>
    </row>
    <row r="1673" spans="13:18" x14ac:dyDescent="0.25">
      <c r="M1673" s="20"/>
      <c r="N1673" s="20"/>
      <c r="O1673" s="20"/>
      <c r="P1673" s="20"/>
      <c r="Q1673" s="20"/>
      <c r="R1673" s="20"/>
    </row>
    <row r="1674" spans="13:18" x14ac:dyDescent="0.25">
      <c r="M1674" s="20"/>
      <c r="N1674" s="20"/>
      <c r="O1674" s="20"/>
      <c r="P1674" s="20"/>
      <c r="Q1674" s="20"/>
      <c r="R1674" s="20"/>
    </row>
    <row r="1675" spans="13:18" x14ac:dyDescent="0.25">
      <c r="M1675" s="20"/>
      <c r="N1675" s="20"/>
      <c r="O1675" s="20"/>
      <c r="P1675" s="20"/>
      <c r="Q1675" s="20"/>
      <c r="R1675" s="20"/>
    </row>
    <row r="1676" spans="13:18" x14ac:dyDescent="0.25">
      <c r="M1676" s="20"/>
      <c r="N1676" s="20"/>
      <c r="O1676" s="20"/>
      <c r="P1676" s="20"/>
      <c r="Q1676" s="20"/>
      <c r="R1676" s="20"/>
    </row>
    <row r="1677" spans="13:18" x14ac:dyDescent="0.25">
      <c r="M1677" s="20"/>
      <c r="N1677" s="20"/>
      <c r="O1677" s="20"/>
      <c r="P1677" s="20"/>
      <c r="Q1677" s="20"/>
      <c r="R1677" s="20"/>
    </row>
    <row r="1678" spans="13:18" x14ac:dyDescent="0.25">
      <c r="M1678" s="20"/>
      <c r="N1678" s="20"/>
      <c r="O1678" s="20"/>
      <c r="P1678" s="20"/>
      <c r="Q1678" s="20"/>
      <c r="R1678" s="20"/>
    </row>
    <row r="1679" spans="13:18" x14ac:dyDescent="0.25">
      <c r="M1679" s="20"/>
      <c r="N1679" s="20"/>
      <c r="O1679" s="20"/>
      <c r="P1679" s="20"/>
      <c r="Q1679" s="20"/>
      <c r="R1679" s="20"/>
    </row>
    <row r="1680" spans="13:18" x14ac:dyDescent="0.25">
      <c r="M1680" s="20"/>
      <c r="N1680" s="20"/>
      <c r="O1680" s="20"/>
      <c r="P1680" s="20"/>
      <c r="Q1680" s="20"/>
      <c r="R1680" s="20"/>
    </row>
    <row r="1681" spans="13:18" x14ac:dyDescent="0.25">
      <c r="M1681" s="20"/>
      <c r="N1681" s="20"/>
      <c r="O1681" s="20"/>
      <c r="P1681" s="20"/>
      <c r="Q1681" s="20"/>
      <c r="R1681" s="20"/>
    </row>
    <row r="1682" spans="13:18" x14ac:dyDescent="0.25">
      <c r="M1682" s="20"/>
      <c r="N1682" s="20"/>
      <c r="O1682" s="20"/>
      <c r="P1682" s="20"/>
      <c r="Q1682" s="20"/>
      <c r="R1682" s="20"/>
    </row>
    <row r="1683" spans="13:18" x14ac:dyDescent="0.25">
      <c r="M1683" s="20"/>
      <c r="N1683" s="20"/>
      <c r="O1683" s="20"/>
      <c r="P1683" s="20"/>
      <c r="Q1683" s="20"/>
      <c r="R1683" s="20"/>
    </row>
    <row r="1684" spans="13:18" x14ac:dyDescent="0.25">
      <c r="M1684" s="20"/>
      <c r="N1684" s="20"/>
      <c r="O1684" s="20"/>
      <c r="P1684" s="20"/>
      <c r="Q1684" s="20"/>
      <c r="R1684" s="20"/>
    </row>
    <row r="1685" spans="13:18" x14ac:dyDescent="0.25">
      <c r="M1685" s="20"/>
      <c r="N1685" s="20"/>
      <c r="O1685" s="20"/>
      <c r="P1685" s="20"/>
      <c r="Q1685" s="20"/>
      <c r="R1685" s="20"/>
    </row>
    <row r="1686" spans="13:18" x14ac:dyDescent="0.25">
      <c r="M1686" s="20"/>
      <c r="N1686" s="20"/>
      <c r="O1686" s="20"/>
      <c r="P1686" s="20"/>
      <c r="Q1686" s="20"/>
      <c r="R1686" s="20"/>
    </row>
    <row r="1687" spans="13:18" x14ac:dyDescent="0.25">
      <c r="M1687" s="20"/>
      <c r="N1687" s="20"/>
      <c r="O1687" s="20"/>
      <c r="P1687" s="20"/>
      <c r="Q1687" s="20"/>
      <c r="R1687" s="20"/>
    </row>
    <row r="1688" spans="13:18" x14ac:dyDescent="0.25">
      <c r="M1688" s="20"/>
      <c r="N1688" s="20"/>
      <c r="O1688" s="20"/>
      <c r="P1688" s="20"/>
      <c r="Q1688" s="20"/>
      <c r="R1688" s="20"/>
    </row>
    <row r="1689" spans="13:18" x14ac:dyDescent="0.25">
      <c r="M1689" s="20"/>
      <c r="N1689" s="20"/>
      <c r="O1689" s="20"/>
      <c r="P1689" s="20"/>
      <c r="Q1689" s="20"/>
      <c r="R1689" s="20"/>
    </row>
    <row r="1690" spans="13:18" x14ac:dyDescent="0.25">
      <c r="M1690" s="20"/>
      <c r="N1690" s="20"/>
      <c r="O1690" s="20"/>
      <c r="P1690" s="20"/>
      <c r="Q1690" s="20"/>
      <c r="R1690" s="20"/>
    </row>
    <row r="1691" spans="13:18" x14ac:dyDescent="0.25">
      <c r="M1691" s="20"/>
      <c r="N1691" s="20"/>
      <c r="O1691" s="20"/>
      <c r="P1691" s="20"/>
      <c r="Q1691" s="20"/>
      <c r="R1691" s="20"/>
    </row>
    <row r="1692" spans="13:18" x14ac:dyDescent="0.25">
      <c r="M1692" s="20"/>
      <c r="N1692" s="20"/>
      <c r="O1692" s="20"/>
      <c r="P1692" s="20"/>
      <c r="Q1692" s="20"/>
      <c r="R1692" s="20"/>
    </row>
    <row r="1693" spans="13:18" x14ac:dyDescent="0.25">
      <c r="M1693" s="20"/>
      <c r="N1693" s="20"/>
      <c r="O1693" s="20"/>
      <c r="P1693" s="20"/>
      <c r="Q1693" s="20"/>
      <c r="R1693" s="20"/>
    </row>
    <row r="1694" spans="13:18" x14ac:dyDescent="0.25">
      <c r="M1694" s="20"/>
      <c r="N1694" s="20"/>
      <c r="O1694" s="20"/>
      <c r="P1694" s="20"/>
      <c r="Q1694" s="20"/>
      <c r="R1694" s="20"/>
    </row>
    <row r="1695" spans="13:18" x14ac:dyDescent="0.25">
      <c r="M1695" s="20"/>
      <c r="N1695" s="20"/>
      <c r="O1695" s="20"/>
      <c r="P1695" s="20"/>
      <c r="Q1695" s="20"/>
      <c r="R1695" s="20"/>
    </row>
    <row r="1696" spans="13:18" x14ac:dyDescent="0.25">
      <c r="M1696" s="20"/>
      <c r="N1696" s="20"/>
      <c r="O1696" s="20"/>
      <c r="P1696" s="20"/>
      <c r="Q1696" s="20"/>
      <c r="R1696" s="20"/>
    </row>
    <row r="1697" spans="13:18" x14ac:dyDescent="0.25">
      <c r="M1697" s="20"/>
      <c r="N1697" s="20"/>
      <c r="O1697" s="20"/>
      <c r="P1697" s="20"/>
      <c r="Q1697" s="20"/>
      <c r="R1697" s="20"/>
    </row>
    <row r="1698" spans="13:18" x14ac:dyDescent="0.25">
      <c r="M1698" s="20"/>
      <c r="N1698" s="20"/>
      <c r="O1698" s="20"/>
      <c r="P1698" s="20"/>
      <c r="Q1698" s="20"/>
      <c r="R1698" s="20"/>
    </row>
    <row r="1699" spans="13:18" x14ac:dyDescent="0.25">
      <c r="M1699" s="20"/>
      <c r="N1699" s="20"/>
      <c r="O1699" s="20"/>
      <c r="P1699" s="20"/>
      <c r="Q1699" s="20"/>
      <c r="R1699" s="20"/>
    </row>
    <row r="1700" spans="13:18" x14ac:dyDescent="0.25">
      <c r="M1700" s="20"/>
      <c r="N1700" s="20"/>
      <c r="O1700" s="20"/>
      <c r="P1700" s="20"/>
      <c r="Q1700" s="20"/>
      <c r="R1700" s="20"/>
    </row>
    <row r="1701" spans="13:18" x14ac:dyDescent="0.25">
      <c r="M1701" s="20"/>
      <c r="N1701" s="20"/>
      <c r="O1701" s="20"/>
      <c r="P1701" s="20"/>
      <c r="Q1701" s="20"/>
      <c r="R1701" s="20"/>
    </row>
    <row r="1702" spans="13:18" x14ac:dyDescent="0.25">
      <c r="M1702" s="20"/>
      <c r="N1702" s="20"/>
      <c r="O1702" s="20"/>
      <c r="P1702" s="20"/>
      <c r="Q1702" s="20"/>
      <c r="R1702" s="20"/>
    </row>
    <row r="1703" spans="13:18" x14ac:dyDescent="0.25">
      <c r="M1703" s="20"/>
      <c r="N1703" s="20"/>
      <c r="O1703" s="20"/>
      <c r="P1703" s="20"/>
      <c r="Q1703" s="20"/>
      <c r="R1703" s="20"/>
    </row>
    <row r="1704" spans="13:18" x14ac:dyDescent="0.25">
      <c r="M1704" s="20"/>
      <c r="N1704" s="20"/>
      <c r="O1704" s="20"/>
      <c r="P1704" s="20"/>
      <c r="Q1704" s="20"/>
      <c r="R1704" s="20"/>
    </row>
    <row r="1705" spans="13:18" x14ac:dyDescent="0.25">
      <c r="M1705" s="20"/>
      <c r="N1705" s="20"/>
      <c r="O1705" s="20"/>
      <c r="P1705" s="20"/>
      <c r="Q1705" s="20"/>
      <c r="R1705" s="20"/>
    </row>
    <row r="1706" spans="13:18" x14ac:dyDescent="0.25">
      <c r="M1706" s="20"/>
      <c r="N1706" s="20"/>
      <c r="O1706" s="20"/>
      <c r="P1706" s="20"/>
      <c r="Q1706" s="20"/>
      <c r="R1706" s="20"/>
    </row>
    <row r="1707" spans="13:18" x14ac:dyDescent="0.25">
      <c r="M1707" s="20"/>
      <c r="N1707" s="20"/>
      <c r="O1707" s="20"/>
      <c r="P1707" s="20"/>
      <c r="Q1707" s="20"/>
      <c r="R1707" s="20"/>
    </row>
    <row r="1708" spans="13:18" x14ac:dyDescent="0.25">
      <c r="M1708" s="20"/>
      <c r="N1708" s="20"/>
      <c r="O1708" s="20"/>
      <c r="P1708" s="20"/>
      <c r="Q1708" s="20"/>
      <c r="R1708" s="20"/>
    </row>
    <row r="1709" spans="13:18" x14ac:dyDescent="0.25">
      <c r="M1709" s="20"/>
      <c r="N1709" s="20"/>
      <c r="O1709" s="20"/>
      <c r="P1709" s="20"/>
      <c r="Q1709" s="20"/>
      <c r="R1709" s="20"/>
    </row>
    <row r="1710" spans="13:18" x14ac:dyDescent="0.25">
      <c r="M1710" s="20"/>
      <c r="N1710" s="20"/>
      <c r="O1710" s="20"/>
      <c r="P1710" s="20"/>
      <c r="Q1710" s="20"/>
      <c r="R1710" s="20"/>
    </row>
    <row r="1711" spans="13:18" x14ac:dyDescent="0.25">
      <c r="M1711" s="20"/>
      <c r="N1711" s="20"/>
      <c r="O1711" s="20"/>
      <c r="P1711" s="20"/>
      <c r="Q1711" s="20"/>
      <c r="R1711" s="20"/>
    </row>
    <row r="1712" spans="13:18" x14ac:dyDescent="0.25">
      <c r="M1712" s="20"/>
      <c r="N1712" s="20"/>
      <c r="O1712" s="20"/>
      <c r="P1712" s="20"/>
      <c r="Q1712" s="20"/>
      <c r="R1712" s="20"/>
    </row>
    <row r="1713" spans="13:18" x14ac:dyDescent="0.25">
      <c r="M1713" s="20"/>
      <c r="N1713" s="20"/>
      <c r="O1713" s="20"/>
      <c r="P1713" s="20"/>
      <c r="Q1713" s="20"/>
      <c r="R1713" s="20"/>
    </row>
    <row r="1714" spans="13:18" x14ac:dyDescent="0.25">
      <c r="M1714" s="20"/>
      <c r="N1714" s="20"/>
      <c r="O1714" s="20"/>
      <c r="P1714" s="20"/>
      <c r="Q1714" s="20"/>
      <c r="R1714" s="20"/>
    </row>
    <row r="1715" spans="13:18" x14ac:dyDescent="0.25">
      <c r="M1715" s="20"/>
      <c r="N1715" s="20"/>
      <c r="O1715" s="20"/>
      <c r="P1715" s="20"/>
      <c r="Q1715" s="20"/>
      <c r="R1715" s="20"/>
    </row>
    <row r="1716" spans="13:18" x14ac:dyDescent="0.25">
      <c r="M1716" s="20"/>
      <c r="N1716" s="20"/>
      <c r="O1716" s="20"/>
      <c r="P1716" s="20"/>
      <c r="Q1716" s="20"/>
      <c r="R1716" s="20"/>
    </row>
    <row r="1717" spans="13:18" x14ac:dyDescent="0.25">
      <c r="M1717" s="20"/>
      <c r="N1717" s="20"/>
      <c r="O1717" s="20"/>
      <c r="P1717" s="20"/>
      <c r="Q1717" s="20"/>
      <c r="R1717" s="20"/>
    </row>
    <row r="1718" spans="13:18" x14ac:dyDescent="0.25">
      <c r="M1718" s="20"/>
      <c r="N1718" s="20"/>
      <c r="O1718" s="20"/>
      <c r="P1718" s="20"/>
      <c r="Q1718" s="20"/>
      <c r="R1718" s="20"/>
    </row>
    <row r="1719" spans="13:18" x14ac:dyDescent="0.25">
      <c r="M1719" s="20"/>
      <c r="N1719" s="20"/>
      <c r="O1719" s="20"/>
      <c r="P1719" s="20"/>
      <c r="Q1719" s="20"/>
      <c r="R1719" s="20"/>
    </row>
    <row r="1720" spans="13:18" x14ac:dyDescent="0.25">
      <c r="M1720" s="20"/>
      <c r="N1720" s="20"/>
      <c r="O1720" s="20"/>
      <c r="P1720" s="20"/>
      <c r="Q1720" s="20"/>
      <c r="R1720" s="20"/>
    </row>
    <row r="1721" spans="13:18" x14ac:dyDescent="0.25">
      <c r="M1721" s="20"/>
      <c r="N1721" s="20"/>
      <c r="O1721" s="20"/>
      <c r="P1721" s="20"/>
      <c r="Q1721" s="20"/>
      <c r="R1721" s="20"/>
    </row>
    <row r="1722" spans="13:18" x14ac:dyDescent="0.25">
      <c r="M1722" s="20"/>
      <c r="N1722" s="20"/>
      <c r="O1722" s="20"/>
      <c r="P1722" s="20"/>
      <c r="Q1722" s="20"/>
      <c r="R1722" s="20"/>
    </row>
    <row r="1723" spans="13:18" x14ac:dyDescent="0.25">
      <c r="M1723" s="20"/>
      <c r="N1723" s="20"/>
      <c r="O1723" s="20"/>
      <c r="P1723" s="20"/>
      <c r="Q1723" s="20"/>
      <c r="R1723" s="20"/>
    </row>
    <row r="1724" spans="13:18" x14ac:dyDescent="0.25">
      <c r="M1724" s="20"/>
      <c r="N1724" s="20"/>
      <c r="O1724" s="20"/>
      <c r="P1724" s="20"/>
      <c r="Q1724" s="20"/>
      <c r="R1724" s="20"/>
    </row>
    <row r="1725" spans="13:18" x14ac:dyDescent="0.25">
      <c r="M1725" s="20"/>
      <c r="N1725" s="20"/>
      <c r="O1725" s="20"/>
      <c r="P1725" s="20"/>
      <c r="Q1725" s="20"/>
      <c r="R1725" s="20"/>
    </row>
    <row r="1726" spans="13:18" x14ac:dyDescent="0.25">
      <c r="M1726" s="20"/>
      <c r="N1726" s="20"/>
      <c r="O1726" s="20"/>
      <c r="P1726" s="20"/>
      <c r="Q1726" s="20"/>
      <c r="R1726" s="20"/>
    </row>
    <row r="1727" spans="13:18" x14ac:dyDescent="0.25">
      <c r="M1727" s="20"/>
      <c r="N1727" s="20"/>
      <c r="O1727" s="20"/>
      <c r="P1727" s="20"/>
      <c r="Q1727" s="20"/>
      <c r="R1727" s="20"/>
    </row>
    <row r="1728" spans="13:18" x14ac:dyDescent="0.25">
      <c r="M1728" s="20"/>
      <c r="N1728" s="20"/>
      <c r="O1728" s="20"/>
      <c r="P1728" s="20"/>
      <c r="Q1728" s="20"/>
      <c r="R1728" s="20"/>
    </row>
    <row r="1729" spans="13:18" x14ac:dyDescent="0.25">
      <c r="M1729" s="20"/>
      <c r="N1729" s="20"/>
      <c r="O1729" s="20"/>
      <c r="P1729" s="20"/>
      <c r="Q1729" s="20"/>
      <c r="R1729" s="20"/>
    </row>
    <row r="1730" spans="13:18" x14ac:dyDescent="0.25">
      <c r="M1730" s="20"/>
      <c r="N1730" s="20"/>
      <c r="O1730" s="20"/>
      <c r="P1730" s="20"/>
      <c r="Q1730" s="20"/>
      <c r="R1730" s="20"/>
    </row>
    <row r="1731" spans="13:18" x14ac:dyDescent="0.25">
      <c r="M1731" s="20"/>
      <c r="N1731" s="20"/>
      <c r="O1731" s="20"/>
      <c r="P1731" s="20"/>
      <c r="Q1731" s="20"/>
      <c r="R1731" s="20"/>
    </row>
    <row r="1732" spans="13:18" x14ac:dyDescent="0.25">
      <c r="M1732" s="20"/>
      <c r="N1732" s="20"/>
      <c r="O1732" s="20"/>
      <c r="P1732" s="20"/>
      <c r="Q1732" s="20"/>
      <c r="R1732" s="20"/>
    </row>
    <row r="1733" spans="13:18" x14ac:dyDescent="0.25">
      <c r="M1733" s="20"/>
      <c r="N1733" s="20"/>
      <c r="O1733" s="20"/>
      <c r="P1733" s="20"/>
      <c r="Q1733" s="20"/>
      <c r="R1733" s="20"/>
    </row>
    <row r="1734" spans="13:18" x14ac:dyDescent="0.25">
      <c r="M1734" s="20"/>
      <c r="N1734" s="20"/>
      <c r="O1734" s="20"/>
      <c r="P1734" s="20"/>
      <c r="Q1734" s="20"/>
      <c r="R1734" s="20"/>
    </row>
    <row r="1735" spans="13:18" x14ac:dyDescent="0.25">
      <c r="M1735" s="20"/>
      <c r="N1735" s="20"/>
      <c r="O1735" s="20"/>
      <c r="P1735" s="20"/>
      <c r="Q1735" s="20"/>
      <c r="R1735" s="20"/>
    </row>
    <row r="1736" spans="13:18" x14ac:dyDescent="0.25">
      <c r="M1736" s="20"/>
      <c r="N1736" s="20"/>
      <c r="O1736" s="20"/>
      <c r="P1736" s="20"/>
      <c r="Q1736" s="20"/>
      <c r="R1736" s="20"/>
    </row>
    <row r="1737" spans="13:18" x14ac:dyDescent="0.25">
      <c r="M1737" s="20"/>
      <c r="N1737" s="20"/>
      <c r="O1737" s="20"/>
      <c r="P1737" s="20"/>
      <c r="Q1737" s="20"/>
      <c r="R1737" s="20"/>
    </row>
    <row r="1738" spans="13:18" x14ac:dyDescent="0.25">
      <c r="M1738" s="20"/>
      <c r="N1738" s="20"/>
      <c r="O1738" s="20"/>
      <c r="P1738" s="20"/>
      <c r="Q1738" s="20"/>
      <c r="R1738" s="20"/>
    </row>
    <row r="1739" spans="13:18" x14ac:dyDescent="0.25">
      <c r="M1739" s="20"/>
      <c r="N1739" s="20"/>
      <c r="O1739" s="20"/>
      <c r="P1739" s="20"/>
      <c r="Q1739" s="20"/>
      <c r="R1739" s="20"/>
    </row>
    <row r="1740" spans="13:18" x14ac:dyDescent="0.25">
      <c r="M1740" s="20"/>
      <c r="N1740" s="20"/>
      <c r="O1740" s="20"/>
      <c r="P1740" s="20"/>
      <c r="Q1740" s="20"/>
      <c r="R1740" s="20"/>
    </row>
    <row r="1741" spans="13:18" x14ac:dyDescent="0.25">
      <c r="M1741" s="20"/>
      <c r="N1741" s="20"/>
      <c r="O1741" s="20"/>
      <c r="P1741" s="20"/>
      <c r="Q1741" s="20"/>
      <c r="R1741" s="20"/>
    </row>
    <row r="1742" spans="13:18" x14ac:dyDescent="0.25">
      <c r="M1742" s="20"/>
      <c r="N1742" s="20"/>
      <c r="O1742" s="20"/>
      <c r="P1742" s="20"/>
      <c r="Q1742" s="20"/>
      <c r="R1742" s="20"/>
    </row>
    <row r="1743" spans="13:18" x14ac:dyDescent="0.25">
      <c r="M1743" s="20"/>
      <c r="N1743" s="20"/>
      <c r="O1743" s="20"/>
      <c r="P1743" s="20"/>
      <c r="Q1743" s="20"/>
      <c r="R1743" s="20"/>
    </row>
    <row r="1744" spans="13:18" x14ac:dyDescent="0.25">
      <c r="M1744" s="20"/>
      <c r="N1744" s="20"/>
      <c r="O1744" s="20"/>
      <c r="P1744" s="20"/>
      <c r="Q1744" s="20"/>
      <c r="R1744" s="20"/>
    </row>
    <row r="1745" spans="13:18" x14ac:dyDescent="0.25">
      <c r="M1745" s="20"/>
      <c r="N1745" s="20"/>
      <c r="O1745" s="20"/>
      <c r="P1745" s="20"/>
      <c r="Q1745" s="20"/>
      <c r="R1745" s="20"/>
    </row>
    <row r="1746" spans="13:18" x14ac:dyDescent="0.25">
      <c r="M1746" s="20"/>
      <c r="N1746" s="20"/>
      <c r="O1746" s="20"/>
      <c r="P1746" s="20"/>
      <c r="Q1746" s="20"/>
      <c r="R1746" s="20"/>
    </row>
    <row r="1747" spans="13:18" x14ac:dyDescent="0.25">
      <c r="M1747" s="20"/>
      <c r="N1747" s="20"/>
      <c r="O1747" s="20"/>
      <c r="P1747" s="20"/>
      <c r="Q1747" s="20"/>
      <c r="R1747" s="20"/>
    </row>
    <row r="1748" spans="13:18" x14ac:dyDescent="0.25">
      <c r="M1748" s="20"/>
      <c r="N1748" s="20"/>
      <c r="O1748" s="20"/>
      <c r="P1748" s="20"/>
      <c r="Q1748" s="20"/>
      <c r="R1748" s="20"/>
    </row>
    <row r="1749" spans="13:18" x14ac:dyDescent="0.25">
      <c r="M1749" s="20"/>
      <c r="N1749" s="20"/>
      <c r="O1749" s="20"/>
      <c r="P1749" s="20"/>
      <c r="Q1749" s="20"/>
      <c r="R1749" s="20"/>
    </row>
    <row r="1750" spans="13:18" x14ac:dyDescent="0.25">
      <c r="M1750" s="20"/>
      <c r="N1750" s="20"/>
      <c r="O1750" s="20"/>
      <c r="P1750" s="20"/>
      <c r="Q1750" s="20"/>
      <c r="R1750" s="20"/>
    </row>
    <row r="1751" spans="13:18" x14ac:dyDescent="0.25">
      <c r="M1751" s="20"/>
      <c r="N1751" s="20"/>
      <c r="O1751" s="20"/>
      <c r="P1751" s="20"/>
      <c r="Q1751" s="20"/>
      <c r="R1751" s="20"/>
    </row>
    <row r="1752" spans="13:18" x14ac:dyDescent="0.25">
      <c r="M1752" s="20"/>
      <c r="N1752" s="20"/>
      <c r="O1752" s="20"/>
      <c r="P1752" s="20"/>
      <c r="Q1752" s="20"/>
      <c r="R1752" s="20"/>
    </row>
    <row r="1753" spans="13:18" x14ac:dyDescent="0.25">
      <c r="M1753" s="20"/>
      <c r="N1753" s="20"/>
      <c r="O1753" s="20"/>
      <c r="P1753" s="20"/>
      <c r="Q1753" s="20"/>
      <c r="R1753" s="20"/>
    </row>
    <row r="1754" spans="13:18" x14ac:dyDescent="0.25">
      <c r="M1754" s="20"/>
      <c r="N1754" s="20"/>
      <c r="O1754" s="20"/>
      <c r="P1754" s="20"/>
      <c r="Q1754" s="20"/>
      <c r="R1754" s="20"/>
    </row>
    <row r="1755" spans="13:18" x14ac:dyDescent="0.25">
      <c r="M1755" s="20"/>
      <c r="N1755" s="20"/>
      <c r="O1755" s="20"/>
      <c r="P1755" s="20"/>
      <c r="Q1755" s="20"/>
      <c r="R1755" s="20"/>
    </row>
    <row r="1756" spans="13:18" x14ac:dyDescent="0.25">
      <c r="M1756" s="20"/>
      <c r="N1756" s="20"/>
      <c r="O1756" s="20"/>
      <c r="P1756" s="20"/>
      <c r="Q1756" s="20"/>
      <c r="R1756" s="20"/>
    </row>
    <row r="1757" spans="13:18" x14ac:dyDescent="0.25">
      <c r="M1757" s="20"/>
      <c r="N1757" s="20"/>
      <c r="O1757" s="20"/>
      <c r="P1757" s="20"/>
      <c r="Q1757" s="20"/>
      <c r="R1757" s="20"/>
    </row>
    <row r="1758" spans="13:18" x14ac:dyDescent="0.25">
      <c r="M1758" s="20"/>
      <c r="N1758" s="20"/>
      <c r="O1758" s="20"/>
      <c r="P1758" s="20"/>
      <c r="Q1758" s="20"/>
      <c r="R1758" s="20"/>
    </row>
    <row r="1759" spans="13:18" x14ac:dyDescent="0.25">
      <c r="M1759" s="20"/>
      <c r="N1759" s="20"/>
      <c r="O1759" s="20"/>
      <c r="P1759" s="20"/>
      <c r="Q1759" s="20"/>
      <c r="R1759" s="20"/>
    </row>
    <row r="1760" spans="13:18" x14ac:dyDescent="0.25">
      <c r="M1760" s="20"/>
      <c r="N1760" s="20"/>
      <c r="O1760" s="20"/>
      <c r="P1760" s="20"/>
      <c r="Q1760" s="20"/>
      <c r="R1760" s="20"/>
    </row>
    <row r="1761" spans="13:18" x14ac:dyDescent="0.25">
      <c r="M1761" s="20"/>
      <c r="N1761" s="20"/>
      <c r="O1761" s="20"/>
      <c r="P1761" s="20"/>
      <c r="Q1761" s="20"/>
      <c r="R1761" s="20"/>
    </row>
    <row r="1762" spans="13:18" x14ac:dyDescent="0.25">
      <c r="M1762" s="20"/>
      <c r="N1762" s="20"/>
      <c r="O1762" s="20"/>
      <c r="P1762" s="20"/>
      <c r="Q1762" s="20"/>
      <c r="R1762" s="20"/>
    </row>
    <row r="1763" spans="13:18" x14ac:dyDescent="0.25">
      <c r="M1763" s="20"/>
      <c r="N1763" s="20"/>
      <c r="O1763" s="20"/>
      <c r="P1763" s="20"/>
      <c r="Q1763" s="20"/>
      <c r="R1763" s="20"/>
    </row>
    <row r="1764" spans="13:18" x14ac:dyDescent="0.25">
      <c r="M1764" s="20"/>
      <c r="N1764" s="20"/>
      <c r="O1764" s="20"/>
      <c r="P1764" s="20"/>
      <c r="Q1764" s="20"/>
      <c r="R1764" s="20"/>
    </row>
    <row r="1765" spans="13:18" x14ac:dyDescent="0.25">
      <c r="M1765" s="20"/>
      <c r="N1765" s="20"/>
      <c r="O1765" s="20"/>
      <c r="P1765" s="20"/>
      <c r="Q1765" s="20"/>
      <c r="R1765" s="20"/>
    </row>
    <row r="1766" spans="13:18" x14ac:dyDescent="0.25">
      <c r="M1766" s="20"/>
      <c r="N1766" s="20"/>
      <c r="O1766" s="20"/>
      <c r="P1766" s="20"/>
      <c r="Q1766" s="20"/>
      <c r="R1766" s="20"/>
    </row>
    <row r="1767" spans="13:18" x14ac:dyDescent="0.25">
      <c r="M1767" s="20"/>
      <c r="N1767" s="20"/>
      <c r="O1767" s="20"/>
      <c r="P1767" s="20"/>
      <c r="Q1767" s="20"/>
      <c r="R1767" s="20"/>
    </row>
    <row r="1768" spans="13:18" x14ac:dyDescent="0.25">
      <c r="M1768" s="20"/>
      <c r="N1768" s="20"/>
      <c r="O1768" s="20"/>
      <c r="P1768" s="20"/>
      <c r="Q1768" s="20"/>
      <c r="R1768" s="20"/>
    </row>
    <row r="1769" spans="13:18" x14ac:dyDescent="0.25">
      <c r="M1769" s="20"/>
      <c r="N1769" s="20"/>
      <c r="O1769" s="20"/>
      <c r="P1769" s="20"/>
      <c r="Q1769" s="20"/>
      <c r="R1769" s="20"/>
    </row>
    <row r="1770" spans="13:18" x14ac:dyDescent="0.25">
      <c r="M1770" s="20"/>
      <c r="N1770" s="20"/>
      <c r="O1770" s="20"/>
      <c r="P1770" s="20"/>
      <c r="Q1770" s="20"/>
      <c r="R1770" s="20"/>
    </row>
    <row r="1771" spans="13:18" x14ac:dyDescent="0.25">
      <c r="M1771" s="20"/>
      <c r="N1771" s="20"/>
      <c r="O1771" s="20"/>
      <c r="P1771" s="20"/>
      <c r="Q1771" s="20"/>
      <c r="R1771" s="20"/>
    </row>
    <row r="1772" spans="13:18" x14ac:dyDescent="0.25">
      <c r="M1772" s="20"/>
      <c r="N1772" s="20"/>
      <c r="O1772" s="20"/>
      <c r="P1772" s="20"/>
      <c r="Q1772" s="20"/>
      <c r="R1772" s="20"/>
    </row>
    <row r="1773" spans="13:18" x14ac:dyDescent="0.25">
      <c r="M1773" s="20"/>
      <c r="N1773" s="20"/>
      <c r="O1773" s="20"/>
      <c r="P1773" s="20"/>
      <c r="Q1773" s="20"/>
      <c r="R1773" s="20"/>
    </row>
    <row r="1774" spans="13:18" x14ac:dyDescent="0.25">
      <c r="M1774" s="20"/>
      <c r="N1774" s="20"/>
      <c r="O1774" s="20"/>
      <c r="P1774" s="20"/>
      <c r="Q1774" s="20"/>
      <c r="R1774" s="20"/>
    </row>
    <row r="1775" spans="13:18" x14ac:dyDescent="0.25">
      <c r="M1775" s="20"/>
      <c r="N1775" s="20"/>
      <c r="O1775" s="20"/>
      <c r="P1775" s="20"/>
      <c r="Q1775" s="20"/>
      <c r="R1775" s="20"/>
    </row>
    <row r="1776" spans="13:18" x14ac:dyDescent="0.25">
      <c r="M1776" s="20"/>
      <c r="N1776" s="20"/>
      <c r="O1776" s="20"/>
      <c r="P1776" s="20"/>
      <c r="Q1776" s="20"/>
      <c r="R1776" s="20"/>
    </row>
    <row r="1777" spans="13:18" x14ac:dyDescent="0.25">
      <c r="M1777" s="20"/>
      <c r="N1777" s="20"/>
      <c r="O1777" s="20"/>
      <c r="P1777" s="20"/>
      <c r="Q1777" s="20"/>
      <c r="R1777" s="20"/>
    </row>
    <row r="1778" spans="13:18" x14ac:dyDescent="0.25">
      <c r="M1778" s="20"/>
      <c r="N1778" s="20"/>
      <c r="O1778" s="20"/>
      <c r="P1778" s="20"/>
      <c r="Q1778" s="20"/>
      <c r="R1778" s="20"/>
    </row>
    <row r="1779" spans="13:18" x14ac:dyDescent="0.25">
      <c r="M1779" s="20"/>
      <c r="N1779" s="20"/>
      <c r="O1779" s="20"/>
      <c r="P1779" s="20"/>
      <c r="Q1779" s="20"/>
      <c r="R1779" s="20"/>
    </row>
    <row r="1780" spans="13:18" x14ac:dyDescent="0.25">
      <c r="M1780" s="20"/>
      <c r="N1780" s="20"/>
      <c r="O1780" s="20"/>
      <c r="P1780" s="20"/>
      <c r="Q1780" s="20"/>
      <c r="R1780" s="20"/>
    </row>
    <row r="1781" spans="13:18" x14ac:dyDescent="0.25">
      <c r="M1781" s="20"/>
      <c r="N1781" s="20"/>
      <c r="O1781" s="20"/>
      <c r="P1781" s="20"/>
      <c r="Q1781" s="20"/>
      <c r="R1781" s="20"/>
    </row>
    <row r="1782" spans="13:18" x14ac:dyDescent="0.25">
      <c r="M1782" s="20"/>
      <c r="N1782" s="20"/>
      <c r="O1782" s="20"/>
      <c r="P1782" s="20"/>
      <c r="Q1782" s="20"/>
      <c r="R1782" s="20"/>
    </row>
    <row r="1783" spans="13:18" x14ac:dyDescent="0.25">
      <c r="M1783" s="20"/>
      <c r="N1783" s="20"/>
      <c r="O1783" s="20"/>
      <c r="P1783" s="20"/>
      <c r="Q1783" s="20"/>
      <c r="R1783" s="20"/>
    </row>
    <row r="1784" spans="13:18" x14ac:dyDescent="0.25">
      <c r="M1784" s="20"/>
      <c r="N1784" s="20"/>
      <c r="O1784" s="20"/>
      <c r="P1784" s="20"/>
      <c r="Q1784" s="20"/>
      <c r="R1784" s="20"/>
    </row>
    <row r="1785" spans="13:18" x14ac:dyDescent="0.25">
      <c r="M1785" s="20"/>
      <c r="N1785" s="20"/>
      <c r="O1785" s="20"/>
      <c r="P1785" s="20"/>
      <c r="Q1785" s="20"/>
      <c r="R1785" s="20"/>
    </row>
    <row r="1786" spans="13:18" x14ac:dyDescent="0.25">
      <c r="M1786" s="20"/>
      <c r="N1786" s="20"/>
      <c r="O1786" s="20"/>
      <c r="P1786" s="20"/>
      <c r="Q1786" s="20"/>
      <c r="R1786" s="20"/>
    </row>
    <row r="1787" spans="13:18" x14ac:dyDescent="0.25">
      <c r="M1787" s="20"/>
      <c r="N1787" s="20"/>
      <c r="O1787" s="20"/>
      <c r="P1787" s="20"/>
      <c r="Q1787" s="20"/>
      <c r="R1787" s="20"/>
    </row>
    <row r="1788" spans="13:18" x14ac:dyDescent="0.25">
      <c r="M1788" s="20"/>
      <c r="N1788" s="20"/>
      <c r="O1788" s="20"/>
      <c r="P1788" s="20"/>
      <c r="Q1788" s="20"/>
      <c r="R1788" s="20"/>
    </row>
    <row r="1789" spans="13:18" x14ac:dyDescent="0.25">
      <c r="M1789" s="20"/>
      <c r="N1789" s="20"/>
      <c r="O1789" s="20"/>
      <c r="P1789" s="20"/>
      <c r="Q1789" s="20"/>
      <c r="R1789" s="20"/>
    </row>
    <row r="1790" spans="13:18" x14ac:dyDescent="0.25">
      <c r="M1790" s="20"/>
      <c r="N1790" s="20"/>
      <c r="O1790" s="20"/>
      <c r="P1790" s="20"/>
      <c r="Q1790" s="20"/>
      <c r="R1790" s="20"/>
    </row>
    <row r="1791" spans="13:18" x14ac:dyDescent="0.25">
      <c r="M1791" s="20"/>
      <c r="N1791" s="20"/>
      <c r="O1791" s="20"/>
      <c r="P1791" s="20"/>
      <c r="Q1791" s="20"/>
      <c r="R1791" s="20"/>
    </row>
    <row r="1792" spans="13:18" x14ac:dyDescent="0.25">
      <c r="M1792" s="20"/>
      <c r="N1792" s="20"/>
      <c r="O1792" s="20"/>
      <c r="P1792" s="20"/>
      <c r="Q1792" s="20"/>
      <c r="R1792" s="20"/>
    </row>
    <row r="1793" spans="13:18" x14ac:dyDescent="0.25">
      <c r="M1793" s="20"/>
      <c r="N1793" s="20"/>
      <c r="O1793" s="20"/>
      <c r="P1793" s="20"/>
      <c r="Q1793" s="20"/>
      <c r="R1793" s="20"/>
    </row>
    <row r="1794" spans="13:18" x14ac:dyDescent="0.25">
      <c r="M1794" s="20"/>
      <c r="N1794" s="20"/>
      <c r="O1794" s="20"/>
      <c r="P1794" s="20"/>
      <c r="Q1794" s="20"/>
      <c r="R1794" s="20"/>
    </row>
    <row r="1795" spans="13:18" x14ac:dyDescent="0.25">
      <c r="M1795" s="20"/>
      <c r="N1795" s="20"/>
      <c r="O1795" s="20"/>
      <c r="P1795" s="20"/>
      <c r="Q1795" s="20"/>
      <c r="R1795" s="20"/>
    </row>
    <row r="1796" spans="13:18" x14ac:dyDescent="0.25">
      <c r="M1796" s="20"/>
      <c r="N1796" s="20"/>
      <c r="O1796" s="20"/>
      <c r="P1796" s="20"/>
      <c r="Q1796" s="20"/>
      <c r="R1796" s="20"/>
    </row>
    <row r="1797" spans="13:18" x14ac:dyDescent="0.25">
      <c r="M1797" s="20"/>
      <c r="N1797" s="20"/>
      <c r="O1797" s="20"/>
      <c r="P1797" s="20"/>
      <c r="Q1797" s="20"/>
      <c r="R1797" s="20"/>
    </row>
    <row r="1798" spans="13:18" x14ac:dyDescent="0.25">
      <c r="M1798" s="20"/>
      <c r="N1798" s="20"/>
      <c r="O1798" s="20"/>
      <c r="P1798" s="20"/>
      <c r="Q1798" s="20"/>
      <c r="R1798" s="20"/>
    </row>
    <row r="1799" spans="13:18" x14ac:dyDescent="0.25">
      <c r="M1799" s="20"/>
      <c r="N1799" s="20"/>
      <c r="O1799" s="20"/>
      <c r="P1799" s="20"/>
      <c r="Q1799" s="20"/>
      <c r="R1799" s="20"/>
    </row>
    <row r="1800" spans="13:18" x14ac:dyDescent="0.25">
      <c r="M1800" s="20"/>
      <c r="N1800" s="20"/>
      <c r="O1800" s="20"/>
      <c r="P1800" s="20"/>
      <c r="Q1800" s="20"/>
      <c r="R1800" s="20"/>
    </row>
    <row r="1801" spans="13:18" x14ac:dyDescent="0.25">
      <c r="M1801" s="20"/>
      <c r="N1801" s="20"/>
      <c r="O1801" s="20"/>
      <c r="P1801" s="20"/>
      <c r="Q1801" s="20"/>
      <c r="R1801" s="20"/>
    </row>
    <row r="1802" spans="13:18" x14ac:dyDescent="0.25">
      <c r="M1802" s="20"/>
      <c r="N1802" s="20"/>
      <c r="O1802" s="20"/>
      <c r="P1802" s="20"/>
      <c r="Q1802" s="20"/>
      <c r="R1802" s="20"/>
    </row>
    <row r="1803" spans="13:18" x14ac:dyDescent="0.25">
      <c r="M1803" s="20"/>
      <c r="N1803" s="20"/>
      <c r="O1803" s="20"/>
      <c r="P1803" s="20"/>
      <c r="Q1803" s="20"/>
      <c r="R1803" s="20"/>
    </row>
    <row r="1804" spans="13:18" x14ac:dyDescent="0.25">
      <c r="M1804" s="20"/>
      <c r="N1804" s="20"/>
      <c r="O1804" s="20"/>
      <c r="P1804" s="20"/>
      <c r="Q1804" s="20"/>
      <c r="R1804" s="20"/>
    </row>
    <row r="1805" spans="13:18" x14ac:dyDescent="0.25">
      <c r="M1805" s="20"/>
      <c r="N1805" s="20"/>
      <c r="O1805" s="20"/>
      <c r="P1805" s="20"/>
      <c r="Q1805" s="20"/>
      <c r="R1805" s="20"/>
    </row>
    <row r="1806" spans="13:18" x14ac:dyDescent="0.25">
      <c r="M1806" s="20"/>
      <c r="N1806" s="20"/>
      <c r="O1806" s="20"/>
      <c r="P1806" s="20"/>
      <c r="Q1806" s="20"/>
      <c r="R1806" s="20"/>
    </row>
    <row r="1807" spans="13:18" x14ac:dyDescent="0.25">
      <c r="M1807" s="20"/>
      <c r="N1807" s="20"/>
      <c r="O1807" s="20"/>
      <c r="P1807" s="20"/>
      <c r="Q1807" s="20"/>
      <c r="R1807" s="20"/>
    </row>
    <row r="1808" spans="13:18" x14ac:dyDescent="0.25">
      <c r="M1808" s="20"/>
      <c r="N1808" s="20"/>
      <c r="O1808" s="20"/>
      <c r="P1808" s="20"/>
      <c r="Q1808" s="20"/>
      <c r="R1808" s="20"/>
    </row>
    <row r="1809" spans="13:18" x14ac:dyDescent="0.25">
      <c r="M1809" s="20"/>
      <c r="N1809" s="20"/>
      <c r="O1809" s="20"/>
      <c r="P1809" s="20"/>
      <c r="Q1809" s="20"/>
      <c r="R1809" s="20"/>
    </row>
    <row r="1810" spans="13:18" x14ac:dyDescent="0.25">
      <c r="M1810" s="20"/>
      <c r="N1810" s="20"/>
      <c r="O1810" s="20"/>
      <c r="P1810" s="20"/>
      <c r="Q1810" s="20"/>
      <c r="R1810" s="20"/>
    </row>
    <row r="1811" spans="13:18" x14ac:dyDescent="0.25">
      <c r="M1811" s="20"/>
      <c r="N1811" s="20"/>
      <c r="O1811" s="20"/>
      <c r="P1811" s="20"/>
      <c r="Q1811" s="20"/>
      <c r="R1811" s="20"/>
    </row>
    <row r="1812" spans="13:18" x14ac:dyDescent="0.25">
      <c r="M1812" s="20"/>
      <c r="N1812" s="20"/>
      <c r="O1812" s="20"/>
      <c r="P1812" s="20"/>
      <c r="Q1812" s="20"/>
      <c r="R1812" s="20"/>
    </row>
    <row r="1813" spans="13:18" x14ac:dyDescent="0.25">
      <c r="M1813" s="20"/>
      <c r="N1813" s="20"/>
      <c r="O1813" s="20"/>
      <c r="P1813" s="20"/>
      <c r="Q1813" s="20"/>
      <c r="R1813" s="20"/>
    </row>
    <row r="1814" spans="13:18" x14ac:dyDescent="0.25">
      <c r="M1814" s="20"/>
      <c r="N1814" s="20"/>
      <c r="O1814" s="20"/>
      <c r="P1814" s="20"/>
      <c r="Q1814" s="20"/>
      <c r="R1814" s="20"/>
    </row>
    <row r="1815" spans="13:18" x14ac:dyDescent="0.25">
      <c r="M1815" s="20"/>
      <c r="N1815" s="20"/>
      <c r="O1815" s="20"/>
      <c r="P1815" s="20"/>
      <c r="Q1815" s="20"/>
      <c r="R1815" s="20"/>
    </row>
    <row r="1816" spans="13:18" x14ac:dyDescent="0.25">
      <c r="M1816" s="20"/>
      <c r="N1816" s="20"/>
      <c r="O1816" s="20"/>
      <c r="P1816" s="20"/>
      <c r="Q1816" s="20"/>
      <c r="R1816" s="20"/>
    </row>
    <row r="1817" spans="13:18" x14ac:dyDescent="0.25">
      <c r="M1817" s="20"/>
      <c r="N1817" s="20"/>
      <c r="O1817" s="20"/>
      <c r="P1817" s="20"/>
      <c r="Q1817" s="20"/>
      <c r="R1817" s="20"/>
    </row>
    <row r="1818" spans="13:18" x14ac:dyDescent="0.25">
      <c r="M1818" s="20"/>
      <c r="N1818" s="20"/>
      <c r="O1818" s="20"/>
      <c r="P1818" s="20"/>
      <c r="Q1818" s="20"/>
      <c r="R1818" s="20"/>
    </row>
    <row r="1819" spans="13:18" x14ac:dyDescent="0.25">
      <c r="M1819" s="20"/>
      <c r="N1819" s="20"/>
      <c r="O1819" s="20"/>
      <c r="P1819" s="20"/>
      <c r="Q1819" s="20"/>
      <c r="R1819" s="20"/>
    </row>
    <row r="1820" spans="13:18" x14ac:dyDescent="0.25">
      <c r="M1820" s="20"/>
      <c r="N1820" s="20"/>
      <c r="O1820" s="20"/>
      <c r="P1820" s="20"/>
      <c r="Q1820" s="20"/>
      <c r="R1820" s="20"/>
    </row>
    <row r="1821" spans="13:18" x14ac:dyDescent="0.25">
      <c r="M1821" s="20"/>
      <c r="N1821" s="20"/>
      <c r="O1821" s="20"/>
      <c r="P1821" s="20"/>
      <c r="Q1821" s="20"/>
      <c r="R1821" s="20"/>
    </row>
    <row r="1822" spans="13:18" x14ac:dyDescent="0.25">
      <c r="M1822" s="20"/>
      <c r="N1822" s="20"/>
      <c r="O1822" s="20"/>
      <c r="P1822" s="20"/>
      <c r="Q1822" s="20"/>
      <c r="R1822" s="20"/>
    </row>
    <row r="1823" spans="13:18" x14ac:dyDescent="0.25">
      <c r="M1823" s="20"/>
      <c r="N1823" s="20"/>
      <c r="O1823" s="20"/>
      <c r="P1823" s="20"/>
      <c r="Q1823" s="20"/>
      <c r="R1823" s="20"/>
    </row>
    <row r="1824" spans="13:18" x14ac:dyDescent="0.25">
      <c r="M1824" s="20"/>
      <c r="N1824" s="20"/>
      <c r="O1824" s="20"/>
      <c r="P1824" s="20"/>
      <c r="Q1824" s="20"/>
      <c r="R1824" s="20"/>
    </row>
    <row r="1825" spans="13:18" x14ac:dyDescent="0.25">
      <c r="M1825" s="20"/>
      <c r="N1825" s="20"/>
      <c r="O1825" s="20"/>
      <c r="P1825" s="20"/>
      <c r="Q1825" s="20"/>
      <c r="R1825" s="20"/>
    </row>
    <row r="1826" spans="13:18" x14ac:dyDescent="0.25">
      <c r="M1826" s="20"/>
      <c r="N1826" s="20"/>
      <c r="O1826" s="20"/>
      <c r="P1826" s="20"/>
      <c r="Q1826" s="20"/>
      <c r="R1826" s="20"/>
    </row>
    <row r="1827" spans="13:18" x14ac:dyDescent="0.25">
      <c r="M1827" s="20"/>
      <c r="N1827" s="20"/>
      <c r="O1827" s="20"/>
      <c r="P1827" s="20"/>
      <c r="Q1827" s="20"/>
      <c r="R1827" s="20"/>
    </row>
    <row r="1828" spans="13:18" x14ac:dyDescent="0.25">
      <c r="M1828" s="20"/>
      <c r="N1828" s="20"/>
      <c r="O1828" s="20"/>
      <c r="P1828" s="20"/>
      <c r="Q1828" s="20"/>
      <c r="R1828" s="20"/>
    </row>
    <row r="1829" spans="13:18" x14ac:dyDescent="0.25">
      <c r="M1829" s="20"/>
      <c r="N1829" s="20"/>
      <c r="O1829" s="20"/>
      <c r="P1829" s="20"/>
      <c r="Q1829" s="20"/>
      <c r="R1829" s="20"/>
    </row>
    <row r="1830" spans="13:18" x14ac:dyDescent="0.25">
      <c r="M1830" s="20"/>
      <c r="N1830" s="20"/>
      <c r="O1830" s="20"/>
      <c r="P1830" s="20"/>
      <c r="Q1830" s="20"/>
      <c r="R1830" s="20"/>
    </row>
    <row r="1831" spans="13:18" x14ac:dyDescent="0.25">
      <c r="M1831" s="20"/>
      <c r="N1831" s="20"/>
      <c r="O1831" s="20"/>
      <c r="P1831" s="20"/>
      <c r="Q1831" s="20"/>
      <c r="R1831" s="20"/>
    </row>
    <row r="1832" spans="13:18" x14ac:dyDescent="0.25">
      <c r="M1832" s="20"/>
      <c r="N1832" s="20"/>
      <c r="O1832" s="20"/>
      <c r="P1832" s="20"/>
      <c r="Q1832" s="20"/>
      <c r="R1832" s="20"/>
    </row>
    <row r="1833" spans="13:18" x14ac:dyDescent="0.25">
      <c r="M1833" s="20"/>
      <c r="N1833" s="20"/>
      <c r="O1833" s="20"/>
      <c r="P1833" s="20"/>
      <c r="Q1833" s="20"/>
      <c r="R1833" s="20"/>
    </row>
    <row r="1834" spans="13:18" x14ac:dyDescent="0.25">
      <c r="M1834" s="20"/>
      <c r="N1834" s="20"/>
      <c r="O1834" s="20"/>
      <c r="P1834" s="20"/>
      <c r="Q1834" s="20"/>
      <c r="R1834" s="20"/>
    </row>
    <row r="1835" spans="13:18" x14ac:dyDescent="0.25">
      <c r="M1835" s="20"/>
      <c r="N1835" s="20"/>
      <c r="O1835" s="20"/>
      <c r="P1835" s="20"/>
      <c r="Q1835" s="20"/>
      <c r="R1835" s="20"/>
    </row>
    <row r="1836" spans="13:18" x14ac:dyDescent="0.25">
      <c r="M1836" s="20"/>
      <c r="N1836" s="20"/>
      <c r="O1836" s="20"/>
      <c r="P1836" s="20"/>
      <c r="Q1836" s="20"/>
      <c r="R1836" s="20"/>
    </row>
    <row r="1837" spans="13:18" x14ac:dyDescent="0.25">
      <c r="M1837" s="20"/>
      <c r="N1837" s="20"/>
      <c r="O1837" s="20"/>
      <c r="P1837" s="20"/>
      <c r="Q1837" s="20"/>
      <c r="R1837" s="20"/>
    </row>
    <row r="1838" spans="13:18" x14ac:dyDescent="0.25">
      <c r="M1838" s="20"/>
      <c r="N1838" s="20"/>
      <c r="O1838" s="20"/>
      <c r="P1838" s="20"/>
      <c r="Q1838" s="20"/>
      <c r="R1838" s="20"/>
    </row>
    <row r="1839" spans="13:18" x14ac:dyDescent="0.25">
      <c r="M1839" s="20"/>
      <c r="N1839" s="20"/>
      <c r="O1839" s="20"/>
      <c r="P1839" s="20"/>
      <c r="Q1839" s="20"/>
      <c r="R1839" s="20"/>
    </row>
    <row r="1840" spans="13:18" x14ac:dyDescent="0.25">
      <c r="M1840" s="20"/>
      <c r="N1840" s="20"/>
      <c r="O1840" s="20"/>
      <c r="P1840" s="20"/>
      <c r="Q1840" s="20"/>
      <c r="R1840" s="20"/>
    </row>
    <row r="1841" spans="13:18" x14ac:dyDescent="0.25">
      <c r="M1841" s="20"/>
      <c r="N1841" s="20"/>
      <c r="O1841" s="20"/>
      <c r="P1841" s="20"/>
      <c r="Q1841" s="20"/>
      <c r="R1841" s="20"/>
    </row>
    <row r="1842" spans="13:18" x14ac:dyDescent="0.25">
      <c r="M1842" s="20"/>
      <c r="N1842" s="20"/>
      <c r="O1842" s="20"/>
      <c r="P1842" s="20"/>
      <c r="Q1842" s="20"/>
      <c r="R1842" s="20"/>
    </row>
    <row r="1843" spans="13:18" x14ac:dyDescent="0.25">
      <c r="M1843" s="20"/>
      <c r="N1843" s="20"/>
      <c r="O1843" s="20"/>
      <c r="P1843" s="20"/>
      <c r="Q1843" s="20"/>
      <c r="R1843" s="20"/>
    </row>
    <row r="1844" spans="13:18" x14ac:dyDescent="0.25">
      <c r="M1844" s="20"/>
      <c r="N1844" s="20"/>
      <c r="O1844" s="20"/>
      <c r="P1844" s="20"/>
      <c r="Q1844" s="20"/>
      <c r="R1844" s="20"/>
    </row>
    <row r="1845" spans="13:18" x14ac:dyDescent="0.25">
      <c r="M1845" s="20"/>
      <c r="N1845" s="20"/>
      <c r="O1845" s="20"/>
      <c r="P1845" s="20"/>
      <c r="Q1845" s="20"/>
      <c r="R1845" s="20"/>
    </row>
    <row r="1846" spans="13:18" x14ac:dyDescent="0.25">
      <c r="M1846" s="20"/>
      <c r="N1846" s="20"/>
      <c r="O1846" s="20"/>
      <c r="P1846" s="20"/>
      <c r="Q1846" s="20"/>
      <c r="R1846" s="20"/>
    </row>
    <row r="1847" spans="13:18" x14ac:dyDescent="0.25">
      <c r="M1847" s="20"/>
      <c r="N1847" s="20"/>
      <c r="O1847" s="20"/>
      <c r="P1847" s="20"/>
      <c r="Q1847" s="20"/>
      <c r="R1847" s="20"/>
    </row>
    <row r="1848" spans="13:18" x14ac:dyDescent="0.25">
      <c r="M1848" s="20"/>
      <c r="N1848" s="20"/>
      <c r="O1848" s="20"/>
      <c r="P1848" s="20"/>
      <c r="Q1848" s="20"/>
      <c r="R1848" s="20"/>
    </row>
    <row r="1849" spans="13:18" x14ac:dyDescent="0.25">
      <c r="M1849" s="20"/>
      <c r="N1849" s="20"/>
      <c r="O1849" s="20"/>
      <c r="P1849" s="20"/>
      <c r="Q1849" s="20"/>
      <c r="R1849" s="20"/>
    </row>
    <row r="1850" spans="13:18" x14ac:dyDescent="0.25">
      <c r="M1850" s="20"/>
      <c r="N1850" s="20"/>
      <c r="O1850" s="20"/>
      <c r="P1850" s="20"/>
      <c r="Q1850" s="20"/>
      <c r="R1850" s="20"/>
    </row>
    <row r="1851" spans="13:18" x14ac:dyDescent="0.25">
      <c r="M1851" s="20"/>
      <c r="N1851" s="20"/>
      <c r="O1851" s="20"/>
      <c r="P1851" s="20"/>
      <c r="Q1851" s="20"/>
      <c r="R1851" s="20"/>
    </row>
    <row r="1852" spans="13:18" x14ac:dyDescent="0.25">
      <c r="M1852" s="20"/>
      <c r="N1852" s="20"/>
      <c r="O1852" s="20"/>
      <c r="P1852" s="20"/>
      <c r="Q1852" s="20"/>
      <c r="R1852" s="20"/>
    </row>
    <row r="1853" spans="13:18" x14ac:dyDescent="0.25">
      <c r="M1853" s="20"/>
      <c r="N1853" s="20"/>
      <c r="O1853" s="20"/>
      <c r="P1853" s="20"/>
      <c r="Q1853" s="20"/>
      <c r="R1853" s="20"/>
    </row>
    <row r="1854" spans="13:18" x14ac:dyDescent="0.25">
      <c r="M1854" s="20"/>
      <c r="N1854" s="20"/>
      <c r="O1854" s="20"/>
      <c r="P1854" s="20"/>
      <c r="Q1854" s="20"/>
      <c r="R1854" s="20"/>
    </row>
    <row r="1855" spans="13:18" x14ac:dyDescent="0.25">
      <c r="M1855" s="20"/>
      <c r="N1855" s="20"/>
      <c r="O1855" s="20"/>
      <c r="P1855" s="20"/>
      <c r="Q1855" s="20"/>
      <c r="R1855" s="20"/>
    </row>
    <row r="1856" spans="13:18" x14ac:dyDescent="0.25">
      <c r="M1856" s="20"/>
      <c r="N1856" s="20"/>
      <c r="O1856" s="20"/>
      <c r="P1856" s="20"/>
      <c r="Q1856" s="20"/>
      <c r="R1856" s="20"/>
    </row>
    <row r="1857" spans="13:18" x14ac:dyDescent="0.25">
      <c r="M1857" s="20"/>
      <c r="N1857" s="20"/>
      <c r="O1857" s="20"/>
      <c r="P1857" s="20"/>
      <c r="Q1857" s="20"/>
      <c r="R1857" s="20"/>
    </row>
    <row r="1858" spans="13:18" x14ac:dyDescent="0.25">
      <c r="M1858" s="20"/>
      <c r="N1858" s="20"/>
      <c r="O1858" s="20"/>
      <c r="P1858" s="20"/>
      <c r="Q1858" s="20"/>
      <c r="R1858" s="20"/>
    </row>
    <row r="1859" spans="13:18" x14ac:dyDescent="0.25">
      <c r="M1859" s="20"/>
      <c r="N1859" s="20"/>
      <c r="O1859" s="20"/>
      <c r="P1859" s="20"/>
      <c r="Q1859" s="20"/>
      <c r="R1859" s="20"/>
    </row>
    <row r="1860" spans="13:18" x14ac:dyDescent="0.25">
      <c r="M1860" s="20"/>
      <c r="N1860" s="20"/>
      <c r="O1860" s="20"/>
      <c r="P1860" s="20"/>
      <c r="Q1860" s="20"/>
      <c r="R1860" s="20"/>
    </row>
    <row r="1861" spans="13:18" x14ac:dyDescent="0.25">
      <c r="M1861" s="20"/>
      <c r="N1861" s="20"/>
      <c r="O1861" s="20"/>
      <c r="P1861" s="20"/>
      <c r="Q1861" s="20"/>
      <c r="R1861" s="20"/>
    </row>
    <row r="1862" spans="13:18" x14ac:dyDescent="0.25">
      <c r="M1862" s="20"/>
      <c r="N1862" s="20"/>
      <c r="O1862" s="20"/>
      <c r="P1862" s="20"/>
      <c r="Q1862" s="20"/>
      <c r="R1862" s="20"/>
    </row>
    <row r="1863" spans="13:18" x14ac:dyDescent="0.25">
      <c r="M1863" s="20"/>
      <c r="N1863" s="20"/>
      <c r="O1863" s="20"/>
      <c r="P1863" s="20"/>
      <c r="Q1863" s="20"/>
      <c r="R1863" s="20"/>
    </row>
    <row r="1864" spans="13:18" x14ac:dyDescent="0.25">
      <c r="M1864" s="20"/>
      <c r="N1864" s="20"/>
      <c r="O1864" s="20"/>
      <c r="P1864" s="20"/>
      <c r="Q1864" s="20"/>
      <c r="R1864" s="20"/>
    </row>
    <row r="1865" spans="13:18" x14ac:dyDescent="0.25">
      <c r="M1865" s="20"/>
      <c r="N1865" s="20"/>
      <c r="O1865" s="20"/>
      <c r="P1865" s="20"/>
      <c r="Q1865" s="20"/>
      <c r="R1865" s="20"/>
    </row>
    <row r="1866" spans="13:18" x14ac:dyDescent="0.25">
      <c r="M1866" s="20"/>
      <c r="N1866" s="20"/>
      <c r="O1866" s="20"/>
      <c r="P1866" s="20"/>
      <c r="Q1866" s="20"/>
      <c r="R1866" s="20"/>
    </row>
    <row r="1867" spans="13:18" x14ac:dyDescent="0.25">
      <c r="M1867" s="20"/>
      <c r="N1867" s="20"/>
      <c r="O1867" s="20"/>
      <c r="P1867" s="20"/>
      <c r="Q1867" s="20"/>
      <c r="R1867" s="20"/>
    </row>
    <row r="1868" spans="13:18" x14ac:dyDescent="0.25">
      <c r="M1868" s="20"/>
      <c r="N1868" s="20"/>
      <c r="O1868" s="20"/>
      <c r="P1868" s="20"/>
      <c r="Q1868" s="20"/>
      <c r="R1868" s="20"/>
    </row>
    <row r="1869" spans="13:18" x14ac:dyDescent="0.25">
      <c r="M1869" s="20"/>
      <c r="N1869" s="20"/>
      <c r="O1869" s="20"/>
      <c r="P1869" s="20"/>
      <c r="Q1869" s="20"/>
      <c r="R1869" s="20"/>
    </row>
    <row r="1870" spans="13:18" x14ac:dyDescent="0.25">
      <c r="M1870" s="20"/>
      <c r="N1870" s="20"/>
      <c r="O1870" s="20"/>
      <c r="P1870" s="20"/>
      <c r="Q1870" s="20"/>
      <c r="R1870" s="20"/>
    </row>
    <row r="1871" spans="13:18" x14ac:dyDescent="0.25">
      <c r="M1871" s="20"/>
      <c r="N1871" s="20"/>
      <c r="O1871" s="20"/>
      <c r="P1871" s="20"/>
      <c r="Q1871" s="20"/>
      <c r="R1871" s="20"/>
    </row>
    <row r="1872" spans="13:18" x14ac:dyDescent="0.25">
      <c r="M1872" s="20"/>
      <c r="N1872" s="20"/>
      <c r="O1872" s="20"/>
      <c r="P1872" s="20"/>
      <c r="Q1872" s="20"/>
      <c r="R1872" s="20"/>
    </row>
    <row r="1873" spans="13:18" x14ac:dyDescent="0.25">
      <c r="M1873" s="20"/>
      <c r="N1873" s="20"/>
      <c r="O1873" s="20"/>
      <c r="P1873" s="20"/>
      <c r="Q1873" s="20"/>
      <c r="R1873" s="20"/>
    </row>
    <row r="1874" spans="13:18" x14ac:dyDescent="0.25">
      <c r="M1874" s="20"/>
      <c r="N1874" s="20"/>
      <c r="O1874" s="20"/>
      <c r="P1874" s="20"/>
      <c r="Q1874" s="20"/>
      <c r="R1874" s="20"/>
    </row>
    <row r="1875" spans="13:18" x14ac:dyDescent="0.25">
      <c r="M1875" s="20"/>
      <c r="N1875" s="20"/>
      <c r="O1875" s="20"/>
      <c r="P1875" s="20"/>
      <c r="Q1875" s="20"/>
      <c r="R1875" s="20"/>
    </row>
    <row r="1876" spans="13:18" x14ac:dyDescent="0.25">
      <c r="M1876" s="20"/>
      <c r="N1876" s="20"/>
      <c r="O1876" s="20"/>
      <c r="P1876" s="20"/>
      <c r="Q1876" s="20"/>
      <c r="R1876" s="20"/>
    </row>
    <row r="1877" spans="13:18" x14ac:dyDescent="0.25">
      <c r="M1877" s="20"/>
      <c r="N1877" s="20"/>
      <c r="O1877" s="20"/>
      <c r="P1877" s="20"/>
      <c r="Q1877" s="20"/>
      <c r="R1877" s="20"/>
    </row>
    <row r="1878" spans="13:18" x14ac:dyDescent="0.25">
      <c r="M1878" s="20"/>
      <c r="N1878" s="20"/>
      <c r="O1878" s="20"/>
      <c r="P1878" s="20"/>
      <c r="Q1878" s="20"/>
      <c r="R1878" s="20"/>
    </row>
    <row r="1879" spans="13:18" x14ac:dyDescent="0.25">
      <c r="M1879" s="20"/>
      <c r="N1879" s="20"/>
      <c r="O1879" s="20"/>
      <c r="P1879" s="20"/>
      <c r="Q1879" s="20"/>
      <c r="R1879" s="20"/>
    </row>
    <row r="1880" spans="13:18" x14ac:dyDescent="0.25">
      <c r="M1880" s="20"/>
      <c r="N1880" s="20"/>
      <c r="O1880" s="20"/>
      <c r="P1880" s="20"/>
      <c r="Q1880" s="20"/>
      <c r="R1880" s="20"/>
    </row>
    <row r="1881" spans="13:18" x14ac:dyDescent="0.25">
      <c r="M1881" s="20"/>
      <c r="N1881" s="20"/>
      <c r="O1881" s="20"/>
      <c r="P1881" s="20"/>
      <c r="Q1881" s="20"/>
      <c r="R1881" s="20"/>
    </row>
    <row r="1882" spans="13:18" x14ac:dyDescent="0.25">
      <c r="M1882" s="20"/>
      <c r="N1882" s="20"/>
      <c r="O1882" s="20"/>
      <c r="P1882" s="20"/>
      <c r="Q1882" s="20"/>
      <c r="R1882" s="20"/>
    </row>
    <row r="1883" spans="13:18" x14ac:dyDescent="0.25">
      <c r="M1883" s="20"/>
      <c r="N1883" s="20"/>
      <c r="O1883" s="20"/>
      <c r="P1883" s="20"/>
      <c r="Q1883" s="20"/>
      <c r="R1883" s="20"/>
    </row>
    <row r="1884" spans="13:18" x14ac:dyDescent="0.25">
      <c r="M1884" s="20"/>
      <c r="N1884" s="20"/>
      <c r="O1884" s="20"/>
      <c r="P1884" s="20"/>
      <c r="Q1884" s="20"/>
      <c r="R1884" s="20"/>
    </row>
    <row r="1885" spans="13:18" x14ac:dyDescent="0.25">
      <c r="M1885" s="20"/>
      <c r="N1885" s="20"/>
      <c r="O1885" s="20"/>
      <c r="P1885" s="20"/>
      <c r="Q1885" s="20"/>
      <c r="R1885" s="20"/>
    </row>
    <row r="1886" spans="13:18" x14ac:dyDescent="0.25">
      <c r="M1886" s="20"/>
      <c r="N1886" s="20"/>
      <c r="O1886" s="20"/>
      <c r="P1886" s="20"/>
      <c r="Q1886" s="20"/>
      <c r="R1886" s="20"/>
    </row>
    <row r="1887" spans="13:18" x14ac:dyDescent="0.25">
      <c r="M1887" s="20"/>
      <c r="N1887" s="20"/>
      <c r="O1887" s="20"/>
      <c r="P1887" s="20"/>
      <c r="Q1887" s="20"/>
      <c r="R1887" s="20"/>
    </row>
    <row r="1888" spans="13:18" x14ac:dyDescent="0.25">
      <c r="M1888" s="20"/>
      <c r="N1888" s="20"/>
      <c r="O1888" s="20"/>
      <c r="P1888" s="20"/>
      <c r="Q1888" s="20"/>
      <c r="R1888" s="20"/>
    </row>
    <row r="1889" spans="13:18" x14ac:dyDescent="0.25">
      <c r="M1889" s="20"/>
      <c r="N1889" s="20"/>
      <c r="O1889" s="20"/>
      <c r="P1889" s="20"/>
      <c r="Q1889" s="20"/>
      <c r="R1889" s="20"/>
    </row>
    <row r="1890" spans="13:18" x14ac:dyDescent="0.25">
      <c r="M1890" s="20"/>
      <c r="N1890" s="20"/>
      <c r="O1890" s="20"/>
      <c r="P1890" s="20"/>
      <c r="Q1890" s="20"/>
      <c r="R1890" s="20"/>
    </row>
    <row r="1891" spans="13:18" x14ac:dyDescent="0.25">
      <c r="M1891" s="20"/>
      <c r="N1891" s="20"/>
      <c r="O1891" s="20"/>
      <c r="P1891" s="20"/>
      <c r="Q1891" s="20"/>
      <c r="R1891" s="20"/>
    </row>
    <row r="1892" spans="13:18" x14ac:dyDescent="0.25">
      <c r="M1892" s="20"/>
      <c r="N1892" s="20"/>
      <c r="O1892" s="20"/>
      <c r="P1892" s="20"/>
      <c r="Q1892" s="20"/>
      <c r="R1892" s="20"/>
    </row>
    <row r="1893" spans="13:18" x14ac:dyDescent="0.25">
      <c r="M1893" s="20"/>
      <c r="N1893" s="20"/>
      <c r="O1893" s="20"/>
      <c r="P1893" s="20"/>
      <c r="Q1893" s="20"/>
      <c r="R1893" s="20"/>
    </row>
    <row r="1894" spans="13:18" x14ac:dyDescent="0.25">
      <c r="M1894" s="20"/>
      <c r="N1894" s="20"/>
      <c r="O1894" s="20"/>
      <c r="P1894" s="20"/>
      <c r="Q1894" s="20"/>
      <c r="R1894" s="20"/>
    </row>
    <row r="1895" spans="13:18" x14ac:dyDescent="0.25">
      <c r="M1895" s="20"/>
      <c r="N1895" s="20"/>
      <c r="O1895" s="20"/>
      <c r="P1895" s="20"/>
      <c r="Q1895" s="20"/>
      <c r="R1895" s="20"/>
    </row>
    <row r="1896" spans="13:18" x14ac:dyDescent="0.25">
      <c r="M1896" s="20"/>
      <c r="N1896" s="20"/>
      <c r="O1896" s="20"/>
      <c r="P1896" s="20"/>
      <c r="Q1896" s="20"/>
      <c r="R1896" s="20"/>
    </row>
    <row r="1897" spans="13:18" x14ac:dyDescent="0.25">
      <c r="M1897" s="20"/>
      <c r="N1897" s="20"/>
      <c r="O1897" s="20"/>
      <c r="P1897" s="20"/>
      <c r="Q1897" s="20"/>
      <c r="R1897" s="20"/>
    </row>
    <row r="1898" spans="13:18" x14ac:dyDescent="0.25">
      <c r="M1898" s="20"/>
      <c r="N1898" s="20"/>
      <c r="O1898" s="20"/>
      <c r="P1898" s="20"/>
      <c r="Q1898" s="20"/>
      <c r="R1898" s="20"/>
    </row>
    <row r="1899" spans="13:18" x14ac:dyDescent="0.25">
      <c r="M1899" s="20"/>
      <c r="N1899" s="20"/>
      <c r="O1899" s="20"/>
      <c r="P1899" s="20"/>
      <c r="Q1899" s="20"/>
      <c r="R1899" s="20"/>
    </row>
    <row r="1900" spans="13:18" x14ac:dyDescent="0.25">
      <c r="M1900" s="20"/>
      <c r="N1900" s="20"/>
      <c r="O1900" s="20"/>
      <c r="P1900" s="20"/>
      <c r="Q1900" s="20"/>
      <c r="R1900" s="20"/>
    </row>
    <row r="1901" spans="13:18" x14ac:dyDescent="0.25">
      <c r="M1901" s="20"/>
      <c r="N1901" s="20"/>
      <c r="O1901" s="20"/>
      <c r="P1901" s="20"/>
      <c r="Q1901" s="20"/>
      <c r="R1901" s="20"/>
    </row>
    <row r="1902" spans="13:18" x14ac:dyDescent="0.25">
      <c r="M1902" s="20"/>
      <c r="N1902" s="20"/>
      <c r="O1902" s="20"/>
      <c r="P1902" s="20"/>
      <c r="Q1902" s="20"/>
      <c r="R1902" s="20"/>
    </row>
    <row r="1903" spans="13:18" x14ac:dyDescent="0.25">
      <c r="M1903" s="20"/>
      <c r="N1903" s="20"/>
      <c r="O1903" s="20"/>
      <c r="P1903" s="20"/>
      <c r="Q1903" s="20"/>
      <c r="R1903" s="20"/>
    </row>
    <row r="1904" spans="13:18" x14ac:dyDescent="0.25">
      <c r="M1904" s="20"/>
      <c r="N1904" s="20"/>
      <c r="O1904" s="20"/>
      <c r="P1904" s="20"/>
      <c r="Q1904" s="20"/>
      <c r="R1904" s="20"/>
    </row>
    <row r="1905" spans="13:18" x14ac:dyDescent="0.25">
      <c r="M1905" s="20"/>
      <c r="N1905" s="20"/>
      <c r="O1905" s="20"/>
      <c r="P1905" s="20"/>
      <c r="Q1905" s="20"/>
      <c r="R1905" s="20"/>
    </row>
    <row r="1906" spans="13:18" x14ac:dyDescent="0.25">
      <c r="M1906" s="20"/>
      <c r="N1906" s="20"/>
      <c r="O1906" s="20"/>
      <c r="P1906" s="20"/>
      <c r="Q1906" s="20"/>
      <c r="R1906" s="20"/>
    </row>
    <row r="1907" spans="13:18" x14ac:dyDescent="0.25">
      <c r="M1907" s="20"/>
      <c r="N1907" s="20"/>
      <c r="O1907" s="20"/>
      <c r="P1907" s="20"/>
      <c r="Q1907" s="20"/>
      <c r="R1907" s="20"/>
    </row>
    <row r="1908" spans="13:18" x14ac:dyDescent="0.25">
      <c r="M1908" s="20"/>
      <c r="N1908" s="20"/>
      <c r="O1908" s="20"/>
      <c r="P1908" s="20"/>
      <c r="Q1908" s="20"/>
      <c r="R1908" s="20"/>
    </row>
    <row r="1909" spans="13:18" x14ac:dyDescent="0.25">
      <c r="M1909" s="20"/>
      <c r="N1909" s="20"/>
      <c r="O1909" s="20"/>
      <c r="P1909" s="20"/>
      <c r="Q1909" s="20"/>
      <c r="R1909" s="20"/>
    </row>
    <row r="1910" spans="13:18" x14ac:dyDescent="0.25">
      <c r="M1910" s="20"/>
      <c r="N1910" s="20"/>
      <c r="O1910" s="20"/>
      <c r="P1910" s="20"/>
      <c r="Q1910" s="20"/>
      <c r="R1910" s="20"/>
    </row>
    <row r="1911" spans="13:18" x14ac:dyDescent="0.25">
      <c r="M1911" s="20"/>
      <c r="N1911" s="20"/>
      <c r="O1911" s="20"/>
      <c r="P1911" s="20"/>
      <c r="Q1911" s="20"/>
      <c r="R1911" s="20"/>
    </row>
    <row r="1912" spans="13:18" x14ac:dyDescent="0.25">
      <c r="M1912" s="20"/>
      <c r="N1912" s="20"/>
      <c r="O1912" s="20"/>
      <c r="P1912" s="20"/>
      <c r="Q1912" s="20"/>
      <c r="R1912" s="20"/>
    </row>
    <row r="1913" spans="13:18" x14ac:dyDescent="0.25">
      <c r="M1913" s="20"/>
      <c r="N1913" s="20"/>
      <c r="O1913" s="20"/>
      <c r="P1913" s="20"/>
      <c r="Q1913" s="20"/>
      <c r="R1913" s="20"/>
    </row>
    <row r="1914" spans="13:18" x14ac:dyDescent="0.25">
      <c r="M1914" s="20"/>
      <c r="N1914" s="20"/>
      <c r="O1914" s="20"/>
      <c r="P1914" s="20"/>
      <c r="Q1914" s="20"/>
      <c r="R1914" s="20"/>
    </row>
    <row r="1915" spans="13:18" x14ac:dyDescent="0.25">
      <c r="M1915" s="20"/>
      <c r="N1915" s="20"/>
      <c r="O1915" s="20"/>
      <c r="P1915" s="20"/>
      <c r="Q1915" s="20"/>
      <c r="R1915" s="20"/>
    </row>
    <row r="1916" spans="13:18" x14ac:dyDescent="0.25">
      <c r="M1916" s="20"/>
      <c r="N1916" s="20"/>
      <c r="O1916" s="20"/>
      <c r="P1916" s="20"/>
      <c r="Q1916" s="20"/>
      <c r="R1916" s="20"/>
    </row>
    <row r="1917" spans="13:18" x14ac:dyDescent="0.25">
      <c r="M1917" s="20"/>
      <c r="N1917" s="20"/>
      <c r="O1917" s="20"/>
      <c r="P1917" s="20"/>
      <c r="Q1917" s="20"/>
      <c r="R1917" s="20"/>
    </row>
    <row r="1918" spans="13:18" x14ac:dyDescent="0.25">
      <c r="M1918" s="20"/>
      <c r="N1918" s="20"/>
      <c r="O1918" s="20"/>
      <c r="P1918" s="20"/>
      <c r="Q1918" s="20"/>
      <c r="R1918" s="20"/>
    </row>
    <row r="1919" spans="13:18" x14ac:dyDescent="0.25">
      <c r="M1919" s="20"/>
      <c r="N1919" s="20"/>
      <c r="O1919" s="20"/>
      <c r="P1919" s="20"/>
      <c r="Q1919" s="20"/>
      <c r="R1919" s="20"/>
    </row>
    <row r="1920" spans="13:18" x14ac:dyDescent="0.25">
      <c r="M1920" s="20"/>
      <c r="N1920" s="20"/>
      <c r="O1920" s="20"/>
      <c r="P1920" s="20"/>
      <c r="Q1920" s="20"/>
      <c r="R1920" s="20"/>
    </row>
    <row r="1921" spans="13:18" x14ac:dyDescent="0.25">
      <c r="M1921" s="20"/>
      <c r="N1921" s="20"/>
      <c r="O1921" s="20"/>
      <c r="P1921" s="20"/>
      <c r="Q1921" s="20"/>
      <c r="R1921" s="20"/>
    </row>
    <row r="1922" spans="13:18" x14ac:dyDescent="0.25">
      <c r="M1922" s="20"/>
      <c r="N1922" s="20"/>
      <c r="O1922" s="20"/>
      <c r="P1922" s="20"/>
      <c r="Q1922" s="20"/>
      <c r="R1922" s="20"/>
    </row>
    <row r="1923" spans="13:18" x14ac:dyDescent="0.25">
      <c r="M1923" s="20"/>
      <c r="N1923" s="20"/>
      <c r="O1923" s="20"/>
      <c r="P1923" s="20"/>
      <c r="Q1923" s="20"/>
      <c r="R1923" s="20"/>
    </row>
    <row r="1924" spans="13:18" x14ac:dyDescent="0.25">
      <c r="M1924" s="20"/>
      <c r="N1924" s="20"/>
      <c r="O1924" s="20"/>
      <c r="P1924" s="20"/>
      <c r="Q1924" s="20"/>
      <c r="R1924" s="20"/>
    </row>
    <row r="1925" spans="13:18" x14ac:dyDescent="0.25">
      <c r="M1925" s="20"/>
      <c r="N1925" s="20"/>
      <c r="O1925" s="20"/>
      <c r="P1925" s="20"/>
      <c r="Q1925" s="20"/>
      <c r="R1925" s="20"/>
    </row>
    <row r="1926" spans="13:18" x14ac:dyDescent="0.25">
      <c r="M1926" s="20"/>
      <c r="N1926" s="20"/>
      <c r="O1926" s="20"/>
      <c r="P1926" s="20"/>
      <c r="Q1926" s="20"/>
      <c r="R1926" s="20"/>
    </row>
    <row r="1927" spans="13:18" x14ac:dyDescent="0.25">
      <c r="M1927" s="20"/>
      <c r="N1927" s="20"/>
      <c r="O1927" s="20"/>
      <c r="P1927" s="20"/>
      <c r="Q1927" s="20"/>
      <c r="R1927" s="20"/>
    </row>
    <row r="1928" spans="13:18" x14ac:dyDescent="0.25">
      <c r="M1928" s="20"/>
      <c r="N1928" s="20"/>
      <c r="O1928" s="20"/>
      <c r="P1928" s="20"/>
      <c r="Q1928" s="20"/>
      <c r="R1928" s="20"/>
    </row>
    <row r="1929" spans="13:18" x14ac:dyDescent="0.25">
      <c r="M1929" s="20"/>
      <c r="N1929" s="20"/>
      <c r="O1929" s="20"/>
      <c r="P1929" s="20"/>
      <c r="Q1929" s="20"/>
      <c r="R1929" s="20"/>
    </row>
    <row r="1930" spans="13:18" x14ac:dyDescent="0.25">
      <c r="M1930" s="20"/>
      <c r="N1930" s="20"/>
      <c r="O1930" s="20"/>
      <c r="P1930" s="20"/>
      <c r="Q1930" s="20"/>
      <c r="R1930" s="20"/>
    </row>
    <row r="1931" spans="13:18" x14ac:dyDescent="0.25">
      <c r="M1931" s="20"/>
      <c r="N1931" s="20"/>
      <c r="O1931" s="20"/>
      <c r="P1931" s="20"/>
      <c r="Q1931" s="20"/>
      <c r="R1931" s="20"/>
    </row>
    <row r="1932" spans="13:18" x14ac:dyDescent="0.25">
      <c r="M1932" s="20"/>
      <c r="N1932" s="20"/>
      <c r="O1932" s="20"/>
      <c r="P1932" s="20"/>
      <c r="Q1932" s="20"/>
      <c r="R1932" s="20"/>
    </row>
    <row r="1933" spans="13:18" x14ac:dyDescent="0.25">
      <c r="M1933" s="20"/>
      <c r="N1933" s="20"/>
      <c r="O1933" s="20"/>
      <c r="P1933" s="20"/>
      <c r="Q1933" s="20"/>
      <c r="R1933" s="20"/>
    </row>
    <row r="1934" spans="13:18" x14ac:dyDescent="0.25">
      <c r="M1934" s="20"/>
      <c r="N1934" s="20"/>
      <c r="O1934" s="20"/>
      <c r="P1934" s="20"/>
      <c r="Q1934" s="20"/>
      <c r="R1934" s="20"/>
    </row>
    <row r="1935" spans="13:18" x14ac:dyDescent="0.25">
      <c r="M1935" s="20"/>
      <c r="N1935" s="20"/>
      <c r="O1935" s="20"/>
      <c r="P1935" s="20"/>
      <c r="Q1935" s="20"/>
      <c r="R1935" s="20"/>
    </row>
    <row r="1936" spans="13:18" x14ac:dyDescent="0.25">
      <c r="M1936" s="20"/>
      <c r="N1936" s="20"/>
      <c r="O1936" s="20"/>
      <c r="P1936" s="20"/>
      <c r="Q1936" s="20"/>
      <c r="R1936" s="20"/>
    </row>
    <row r="1937" spans="13:18" x14ac:dyDescent="0.25">
      <c r="M1937" s="20"/>
      <c r="N1937" s="20"/>
      <c r="O1937" s="20"/>
      <c r="P1937" s="20"/>
      <c r="Q1937" s="20"/>
      <c r="R1937" s="20"/>
    </row>
    <row r="1938" spans="13:18" x14ac:dyDescent="0.25">
      <c r="M1938" s="20"/>
      <c r="N1938" s="20"/>
      <c r="O1938" s="20"/>
      <c r="P1938" s="20"/>
      <c r="Q1938" s="20"/>
      <c r="R1938" s="20"/>
    </row>
    <row r="1939" spans="13:18" x14ac:dyDescent="0.25">
      <c r="M1939" s="20"/>
      <c r="N1939" s="20"/>
      <c r="O1939" s="20"/>
      <c r="P1939" s="20"/>
      <c r="Q1939" s="20"/>
      <c r="R1939" s="20"/>
    </row>
    <row r="1940" spans="13:18" x14ac:dyDescent="0.25">
      <c r="M1940" s="20"/>
      <c r="N1940" s="20"/>
      <c r="O1940" s="20"/>
      <c r="P1940" s="20"/>
      <c r="Q1940" s="20"/>
      <c r="R1940" s="20"/>
    </row>
    <row r="1941" spans="13:18" x14ac:dyDescent="0.25">
      <c r="M1941" s="20"/>
      <c r="N1941" s="20"/>
      <c r="O1941" s="20"/>
      <c r="P1941" s="20"/>
      <c r="Q1941" s="20"/>
      <c r="R1941" s="20"/>
    </row>
    <row r="1942" spans="13:18" x14ac:dyDescent="0.25">
      <c r="M1942" s="20"/>
      <c r="N1942" s="20"/>
      <c r="O1942" s="20"/>
      <c r="P1942" s="20"/>
      <c r="Q1942" s="20"/>
      <c r="R1942" s="20"/>
    </row>
    <row r="1943" spans="13:18" x14ac:dyDescent="0.25">
      <c r="M1943" s="20"/>
      <c r="N1943" s="20"/>
      <c r="O1943" s="20"/>
      <c r="P1943" s="20"/>
      <c r="Q1943" s="20"/>
      <c r="R1943" s="20"/>
    </row>
    <row r="1944" spans="13:18" x14ac:dyDescent="0.25">
      <c r="M1944" s="20"/>
      <c r="N1944" s="20"/>
      <c r="O1944" s="20"/>
      <c r="P1944" s="20"/>
      <c r="Q1944" s="20"/>
      <c r="R1944" s="20"/>
    </row>
    <row r="1945" spans="13:18" x14ac:dyDescent="0.25">
      <c r="M1945" s="20"/>
      <c r="N1945" s="20"/>
      <c r="O1945" s="20"/>
      <c r="P1945" s="20"/>
      <c r="Q1945" s="20"/>
      <c r="R1945" s="20"/>
    </row>
    <row r="1946" spans="13:18" x14ac:dyDescent="0.25">
      <c r="M1946" s="20"/>
      <c r="N1946" s="20"/>
      <c r="O1946" s="20"/>
      <c r="P1946" s="20"/>
      <c r="Q1946" s="20"/>
      <c r="R1946" s="20"/>
    </row>
    <row r="1947" spans="13:18" x14ac:dyDescent="0.25">
      <c r="M1947" s="20"/>
      <c r="N1947" s="20"/>
      <c r="O1947" s="20"/>
      <c r="P1947" s="20"/>
      <c r="Q1947" s="20"/>
      <c r="R1947" s="20"/>
    </row>
    <row r="1948" spans="13:18" x14ac:dyDescent="0.25">
      <c r="M1948" s="20"/>
      <c r="N1948" s="20"/>
      <c r="O1948" s="20"/>
      <c r="P1948" s="20"/>
      <c r="Q1948" s="20"/>
      <c r="R1948" s="20"/>
    </row>
    <row r="1949" spans="13:18" x14ac:dyDescent="0.25">
      <c r="M1949" s="20"/>
      <c r="N1949" s="20"/>
      <c r="O1949" s="20"/>
      <c r="P1949" s="20"/>
      <c r="Q1949" s="20"/>
      <c r="R1949" s="20"/>
    </row>
    <row r="1950" spans="13:18" x14ac:dyDescent="0.25">
      <c r="M1950" s="20"/>
      <c r="N1950" s="20"/>
      <c r="O1950" s="20"/>
      <c r="P1950" s="20"/>
      <c r="Q1950" s="20"/>
      <c r="R1950" s="20"/>
    </row>
    <row r="1951" spans="13:18" x14ac:dyDescent="0.25">
      <c r="M1951" s="20"/>
      <c r="N1951" s="20"/>
      <c r="O1951" s="20"/>
      <c r="P1951" s="20"/>
      <c r="Q1951" s="20"/>
      <c r="R1951" s="20"/>
    </row>
    <row r="1952" spans="13:18" x14ac:dyDescent="0.25">
      <c r="M1952" s="20"/>
      <c r="N1952" s="20"/>
      <c r="O1952" s="20"/>
      <c r="P1952" s="20"/>
      <c r="Q1952" s="20"/>
      <c r="R1952" s="20"/>
    </row>
    <row r="1953" spans="13:18" x14ac:dyDescent="0.25">
      <c r="M1953" s="20"/>
      <c r="N1953" s="20"/>
      <c r="O1953" s="20"/>
      <c r="P1953" s="20"/>
      <c r="Q1953" s="20"/>
      <c r="R1953" s="20"/>
    </row>
    <row r="1954" spans="13:18" x14ac:dyDescent="0.25">
      <c r="M1954" s="20"/>
      <c r="N1954" s="20"/>
      <c r="O1954" s="20"/>
      <c r="P1954" s="20"/>
      <c r="Q1954" s="20"/>
      <c r="R1954" s="20"/>
    </row>
    <row r="1955" spans="13:18" x14ac:dyDescent="0.25">
      <c r="M1955" s="20"/>
      <c r="N1955" s="20"/>
      <c r="O1955" s="20"/>
      <c r="P1955" s="20"/>
      <c r="Q1955" s="20"/>
      <c r="R1955" s="20"/>
    </row>
    <row r="1956" spans="13:18" x14ac:dyDescent="0.25">
      <c r="M1956" s="20"/>
      <c r="N1956" s="20"/>
      <c r="O1956" s="20"/>
      <c r="P1956" s="20"/>
      <c r="Q1956" s="20"/>
      <c r="R1956" s="20"/>
    </row>
    <row r="1957" spans="13:18" x14ac:dyDescent="0.25">
      <c r="M1957" s="20"/>
      <c r="N1957" s="20"/>
      <c r="O1957" s="20"/>
      <c r="P1957" s="20"/>
      <c r="Q1957" s="20"/>
      <c r="R1957" s="20"/>
    </row>
    <row r="1958" spans="13:18" x14ac:dyDescent="0.25">
      <c r="M1958" s="20"/>
      <c r="N1958" s="20"/>
      <c r="O1958" s="20"/>
      <c r="P1958" s="20"/>
      <c r="Q1958" s="20"/>
      <c r="R1958" s="20"/>
    </row>
    <row r="1959" spans="13:18" x14ac:dyDescent="0.25">
      <c r="M1959" s="20"/>
      <c r="N1959" s="20"/>
      <c r="O1959" s="20"/>
      <c r="P1959" s="20"/>
      <c r="Q1959" s="20"/>
      <c r="R1959" s="20"/>
    </row>
    <row r="1960" spans="13:18" x14ac:dyDescent="0.25">
      <c r="M1960" s="20"/>
      <c r="N1960" s="20"/>
      <c r="O1960" s="20"/>
      <c r="P1960" s="20"/>
      <c r="Q1960" s="20"/>
      <c r="R1960" s="20"/>
    </row>
    <row r="1961" spans="13:18" x14ac:dyDescent="0.25">
      <c r="M1961" s="20"/>
      <c r="N1961" s="20"/>
      <c r="O1961" s="20"/>
      <c r="P1961" s="20"/>
      <c r="Q1961" s="20"/>
      <c r="R1961" s="20"/>
    </row>
    <row r="1962" spans="13:18" x14ac:dyDescent="0.25">
      <c r="M1962" s="20"/>
      <c r="N1962" s="20"/>
      <c r="O1962" s="20"/>
      <c r="P1962" s="20"/>
      <c r="Q1962" s="20"/>
      <c r="R1962" s="20"/>
    </row>
    <row r="1963" spans="13:18" x14ac:dyDescent="0.25">
      <c r="M1963" s="20"/>
      <c r="N1963" s="20"/>
      <c r="O1963" s="20"/>
      <c r="P1963" s="20"/>
      <c r="Q1963" s="20"/>
      <c r="R1963" s="20"/>
    </row>
    <row r="1964" spans="13:18" x14ac:dyDescent="0.25">
      <c r="M1964" s="20"/>
      <c r="N1964" s="20"/>
      <c r="O1964" s="20"/>
      <c r="P1964" s="20"/>
      <c r="Q1964" s="20"/>
      <c r="R1964" s="20"/>
    </row>
    <row r="1965" spans="13:18" x14ac:dyDescent="0.25">
      <c r="M1965" s="20"/>
      <c r="N1965" s="20"/>
      <c r="O1965" s="20"/>
      <c r="P1965" s="20"/>
      <c r="Q1965" s="20"/>
      <c r="R1965" s="20"/>
    </row>
    <row r="1966" spans="13:18" x14ac:dyDescent="0.25">
      <c r="M1966" s="20"/>
      <c r="N1966" s="20"/>
      <c r="O1966" s="20"/>
      <c r="P1966" s="20"/>
      <c r="Q1966" s="20"/>
      <c r="R1966" s="20"/>
    </row>
    <row r="1967" spans="13:18" x14ac:dyDescent="0.25">
      <c r="M1967" s="20"/>
      <c r="N1967" s="20"/>
      <c r="O1967" s="20"/>
      <c r="P1967" s="20"/>
      <c r="Q1967" s="20"/>
      <c r="R1967" s="20"/>
    </row>
    <row r="1968" spans="13:18" x14ac:dyDescent="0.25">
      <c r="M1968" s="20"/>
      <c r="N1968" s="20"/>
      <c r="O1968" s="20"/>
      <c r="P1968" s="20"/>
      <c r="Q1968" s="20"/>
      <c r="R1968" s="20"/>
    </row>
    <row r="1969" spans="13:18" x14ac:dyDescent="0.25">
      <c r="M1969" s="20"/>
      <c r="N1969" s="20"/>
      <c r="O1969" s="20"/>
      <c r="P1969" s="20"/>
      <c r="Q1969" s="20"/>
      <c r="R1969" s="20"/>
    </row>
    <row r="1970" spans="13:18" x14ac:dyDescent="0.25">
      <c r="M1970" s="20"/>
      <c r="N1970" s="20"/>
      <c r="O1970" s="20"/>
      <c r="P1970" s="20"/>
      <c r="Q1970" s="20"/>
      <c r="R1970" s="20"/>
    </row>
    <row r="1971" spans="13:18" x14ac:dyDescent="0.25">
      <c r="M1971" s="20"/>
      <c r="N1971" s="20"/>
      <c r="O1971" s="20"/>
      <c r="P1971" s="20"/>
      <c r="Q1971" s="20"/>
      <c r="R1971" s="20"/>
    </row>
    <row r="1972" spans="13:18" x14ac:dyDescent="0.25">
      <c r="M1972" s="20"/>
      <c r="N1972" s="20"/>
      <c r="O1972" s="20"/>
      <c r="P1972" s="20"/>
      <c r="Q1972" s="20"/>
      <c r="R1972" s="20"/>
    </row>
    <row r="1973" spans="13:18" x14ac:dyDescent="0.25">
      <c r="M1973" s="20"/>
      <c r="N1973" s="20"/>
      <c r="O1973" s="20"/>
      <c r="P1973" s="20"/>
      <c r="Q1973" s="20"/>
      <c r="R1973" s="20"/>
    </row>
    <row r="1974" spans="13:18" x14ac:dyDescent="0.25">
      <c r="M1974" s="20"/>
      <c r="N1974" s="20"/>
      <c r="O1974" s="20"/>
      <c r="P1974" s="20"/>
      <c r="Q1974" s="20"/>
      <c r="R1974" s="20"/>
    </row>
    <row r="1975" spans="13:18" x14ac:dyDescent="0.25">
      <c r="M1975" s="20"/>
      <c r="N1975" s="20"/>
      <c r="O1975" s="20"/>
      <c r="P1975" s="20"/>
      <c r="Q1975" s="20"/>
      <c r="R1975" s="20"/>
    </row>
    <row r="1976" spans="13:18" x14ac:dyDescent="0.25">
      <c r="M1976" s="20"/>
      <c r="N1976" s="20"/>
      <c r="O1976" s="20"/>
      <c r="P1976" s="20"/>
      <c r="Q1976" s="20"/>
      <c r="R1976" s="20"/>
    </row>
    <row r="1977" spans="13:18" x14ac:dyDescent="0.25">
      <c r="M1977" s="20"/>
      <c r="N1977" s="20"/>
      <c r="O1977" s="20"/>
      <c r="P1977" s="20"/>
      <c r="Q1977" s="20"/>
      <c r="R1977" s="20"/>
    </row>
    <row r="1978" spans="13:18" x14ac:dyDescent="0.25">
      <c r="M1978" s="20"/>
      <c r="N1978" s="20"/>
      <c r="O1978" s="20"/>
      <c r="P1978" s="20"/>
      <c r="Q1978" s="20"/>
      <c r="R1978" s="20"/>
    </row>
    <row r="1979" spans="13:18" x14ac:dyDescent="0.25">
      <c r="M1979" s="20"/>
      <c r="N1979" s="20"/>
      <c r="O1979" s="20"/>
      <c r="P1979" s="20"/>
      <c r="Q1979" s="20"/>
      <c r="R1979" s="20"/>
    </row>
    <row r="1980" spans="13:18" x14ac:dyDescent="0.25">
      <c r="M1980" s="20"/>
      <c r="N1980" s="20"/>
      <c r="O1980" s="20"/>
      <c r="P1980" s="20"/>
      <c r="Q1980" s="20"/>
      <c r="R1980" s="20"/>
    </row>
    <row r="1981" spans="13:18" x14ac:dyDescent="0.25">
      <c r="M1981" s="20"/>
      <c r="N1981" s="20"/>
      <c r="O1981" s="20"/>
      <c r="P1981" s="20"/>
      <c r="Q1981" s="20"/>
      <c r="R1981" s="20"/>
    </row>
    <row r="1982" spans="13:18" x14ac:dyDescent="0.25">
      <c r="M1982" s="20"/>
      <c r="N1982" s="20"/>
      <c r="O1982" s="20"/>
      <c r="P1982" s="20"/>
      <c r="Q1982" s="20"/>
      <c r="R1982" s="20"/>
    </row>
    <row r="1983" spans="13:18" x14ac:dyDescent="0.25">
      <c r="M1983" s="20"/>
      <c r="N1983" s="20"/>
      <c r="O1983" s="20"/>
      <c r="P1983" s="20"/>
      <c r="Q1983" s="20"/>
      <c r="R1983" s="20"/>
    </row>
    <row r="1984" spans="13:18" x14ac:dyDescent="0.25">
      <c r="M1984" s="20"/>
      <c r="N1984" s="20"/>
      <c r="O1984" s="20"/>
      <c r="P1984" s="20"/>
      <c r="Q1984" s="20"/>
      <c r="R1984" s="20"/>
    </row>
    <row r="1985" spans="13:18" x14ac:dyDescent="0.25">
      <c r="M1985" s="20"/>
      <c r="N1985" s="20"/>
      <c r="O1985" s="20"/>
      <c r="P1985" s="20"/>
      <c r="Q1985" s="20"/>
      <c r="R1985" s="20"/>
    </row>
    <row r="1986" spans="13:18" x14ac:dyDescent="0.25">
      <c r="M1986" s="20"/>
      <c r="N1986" s="20"/>
      <c r="O1986" s="20"/>
      <c r="P1986" s="20"/>
      <c r="Q1986" s="20"/>
      <c r="R1986" s="20"/>
    </row>
    <row r="1987" spans="13:18" x14ac:dyDescent="0.25">
      <c r="M1987" s="20"/>
      <c r="N1987" s="20"/>
      <c r="O1987" s="20"/>
      <c r="P1987" s="20"/>
      <c r="Q1987" s="20"/>
      <c r="R1987" s="20"/>
    </row>
    <row r="1988" spans="13:18" x14ac:dyDescent="0.25">
      <c r="M1988" s="20"/>
      <c r="N1988" s="20"/>
      <c r="O1988" s="20"/>
      <c r="P1988" s="20"/>
      <c r="Q1988" s="20"/>
      <c r="R1988" s="20"/>
    </row>
    <row r="1989" spans="13:18" x14ac:dyDescent="0.25">
      <c r="M1989" s="20"/>
      <c r="N1989" s="20"/>
      <c r="O1989" s="20"/>
      <c r="P1989" s="20"/>
      <c r="Q1989" s="20"/>
      <c r="R1989" s="20"/>
    </row>
    <row r="1990" spans="13:18" x14ac:dyDescent="0.25">
      <c r="M1990" s="20"/>
      <c r="N1990" s="20"/>
      <c r="O1990" s="20"/>
      <c r="P1990" s="20"/>
      <c r="Q1990" s="20"/>
      <c r="R1990" s="20"/>
    </row>
    <row r="1991" spans="13:18" x14ac:dyDescent="0.25">
      <c r="M1991" s="20"/>
      <c r="N1991" s="20"/>
      <c r="O1991" s="20"/>
      <c r="P1991" s="20"/>
      <c r="Q1991" s="20"/>
      <c r="R1991" s="20"/>
    </row>
    <row r="1992" spans="13:18" x14ac:dyDescent="0.25">
      <c r="M1992" s="20"/>
      <c r="N1992" s="20"/>
      <c r="O1992" s="20"/>
      <c r="P1992" s="20"/>
      <c r="Q1992" s="20"/>
      <c r="R1992" s="20"/>
    </row>
    <row r="1993" spans="13:18" x14ac:dyDescent="0.25">
      <c r="M1993" s="20"/>
      <c r="N1993" s="20"/>
      <c r="O1993" s="20"/>
      <c r="P1993" s="20"/>
      <c r="Q1993" s="20"/>
      <c r="R1993" s="20"/>
    </row>
    <row r="1994" spans="13:18" x14ac:dyDescent="0.25">
      <c r="M1994" s="20"/>
      <c r="N1994" s="20"/>
      <c r="O1994" s="20"/>
      <c r="P1994" s="20"/>
      <c r="Q1994" s="20"/>
      <c r="R1994" s="20"/>
    </row>
    <row r="1995" spans="13:18" x14ac:dyDescent="0.25">
      <c r="M1995" s="20"/>
      <c r="N1995" s="20"/>
      <c r="O1995" s="20"/>
      <c r="P1995" s="20"/>
      <c r="Q1995" s="20"/>
      <c r="R1995" s="20"/>
    </row>
    <row r="1996" spans="13:18" x14ac:dyDescent="0.25">
      <c r="M1996" s="20"/>
      <c r="N1996" s="20"/>
      <c r="O1996" s="20"/>
      <c r="P1996" s="20"/>
      <c r="Q1996" s="20"/>
      <c r="R1996" s="20"/>
    </row>
    <row r="1997" spans="13:18" x14ac:dyDescent="0.25">
      <c r="M1997" s="20"/>
      <c r="N1997" s="20"/>
      <c r="O1997" s="20"/>
      <c r="P1997" s="20"/>
      <c r="Q1997" s="20"/>
      <c r="R1997" s="20"/>
    </row>
    <row r="1998" spans="13:18" x14ac:dyDescent="0.25">
      <c r="M1998" s="20"/>
      <c r="N1998" s="20"/>
      <c r="O1998" s="20"/>
      <c r="P1998" s="20"/>
      <c r="Q1998" s="20"/>
      <c r="R1998" s="20"/>
    </row>
    <row r="1999" spans="13:18" x14ac:dyDescent="0.25">
      <c r="M1999" s="20"/>
      <c r="N1999" s="20"/>
      <c r="O1999" s="20"/>
      <c r="P1999" s="20"/>
      <c r="Q1999" s="20"/>
      <c r="R1999" s="20"/>
    </row>
    <row r="2000" spans="13:18" x14ac:dyDescent="0.25">
      <c r="M2000" s="20"/>
      <c r="N2000" s="20"/>
      <c r="O2000" s="20"/>
      <c r="P2000" s="20"/>
      <c r="Q2000" s="20"/>
      <c r="R2000" s="20"/>
    </row>
    <row r="2001" spans="13:18" x14ac:dyDescent="0.25">
      <c r="M2001" s="20"/>
      <c r="N2001" s="20"/>
      <c r="O2001" s="20"/>
      <c r="P2001" s="20"/>
      <c r="Q2001" s="20"/>
      <c r="R2001" s="20"/>
    </row>
    <row r="2002" spans="13:18" x14ac:dyDescent="0.25">
      <c r="M2002" s="20"/>
      <c r="N2002" s="20"/>
      <c r="O2002" s="20"/>
      <c r="P2002" s="20"/>
      <c r="Q2002" s="20"/>
      <c r="R2002" s="20"/>
    </row>
    <row r="2003" spans="13:18" x14ac:dyDescent="0.25">
      <c r="M2003" s="20"/>
      <c r="N2003" s="20"/>
      <c r="O2003" s="20"/>
      <c r="P2003" s="20"/>
      <c r="Q2003" s="20"/>
      <c r="R2003" s="20"/>
    </row>
    <row r="2004" spans="13:18" x14ac:dyDescent="0.25">
      <c r="M2004" s="20"/>
      <c r="N2004" s="20"/>
      <c r="O2004" s="20"/>
      <c r="P2004" s="20"/>
      <c r="Q2004" s="20"/>
      <c r="R2004" s="20"/>
    </row>
    <row r="2005" spans="13:18" x14ac:dyDescent="0.25">
      <c r="M2005" s="20"/>
      <c r="N2005" s="20"/>
      <c r="O2005" s="20"/>
      <c r="P2005" s="20"/>
      <c r="Q2005" s="20"/>
      <c r="R2005" s="20"/>
    </row>
    <row r="2006" spans="13:18" x14ac:dyDescent="0.25">
      <c r="M2006" s="20"/>
      <c r="N2006" s="20"/>
      <c r="O2006" s="20"/>
      <c r="P2006" s="20"/>
      <c r="Q2006" s="20"/>
      <c r="R2006" s="20"/>
    </row>
    <row r="2007" spans="13:18" x14ac:dyDescent="0.25">
      <c r="M2007" s="20"/>
      <c r="N2007" s="20"/>
      <c r="O2007" s="20"/>
      <c r="P2007" s="20"/>
      <c r="Q2007" s="20"/>
      <c r="R2007" s="20"/>
    </row>
    <row r="2008" spans="13:18" x14ac:dyDescent="0.25">
      <c r="M2008" s="20"/>
      <c r="N2008" s="20"/>
      <c r="O2008" s="20"/>
      <c r="P2008" s="20"/>
      <c r="Q2008" s="20"/>
      <c r="R2008" s="20"/>
    </row>
    <row r="2009" spans="13:18" x14ac:dyDescent="0.25">
      <c r="M2009" s="20"/>
      <c r="N2009" s="20"/>
      <c r="O2009" s="20"/>
      <c r="P2009" s="20"/>
      <c r="Q2009" s="20"/>
      <c r="R2009" s="20"/>
    </row>
    <row r="2010" spans="13:18" x14ac:dyDescent="0.25">
      <c r="M2010" s="20"/>
      <c r="N2010" s="20"/>
      <c r="O2010" s="20"/>
      <c r="P2010" s="20"/>
      <c r="Q2010" s="20"/>
      <c r="R2010" s="20"/>
    </row>
    <row r="2011" spans="13:18" x14ac:dyDescent="0.25">
      <c r="M2011" s="20"/>
      <c r="N2011" s="20"/>
      <c r="O2011" s="20"/>
      <c r="P2011" s="20"/>
      <c r="Q2011" s="20"/>
      <c r="R2011" s="20"/>
    </row>
    <row r="2012" spans="13:18" x14ac:dyDescent="0.25">
      <c r="M2012" s="20"/>
      <c r="N2012" s="20"/>
      <c r="O2012" s="20"/>
      <c r="P2012" s="20"/>
      <c r="Q2012" s="20"/>
      <c r="R2012" s="20"/>
    </row>
    <row r="2013" spans="13:18" x14ac:dyDescent="0.25">
      <c r="M2013" s="20"/>
      <c r="N2013" s="20"/>
      <c r="O2013" s="20"/>
      <c r="P2013" s="20"/>
      <c r="Q2013" s="20"/>
      <c r="R2013" s="20"/>
    </row>
    <row r="2014" spans="13:18" x14ac:dyDescent="0.25">
      <c r="M2014" s="20"/>
      <c r="N2014" s="20"/>
      <c r="O2014" s="20"/>
      <c r="P2014" s="20"/>
      <c r="Q2014" s="20"/>
      <c r="R2014" s="20"/>
    </row>
    <row r="2015" spans="13:18" x14ac:dyDescent="0.25">
      <c r="M2015" s="20"/>
      <c r="N2015" s="20"/>
      <c r="O2015" s="20"/>
      <c r="P2015" s="20"/>
      <c r="Q2015" s="20"/>
      <c r="R2015" s="20"/>
    </row>
    <row r="2016" spans="13:18" x14ac:dyDescent="0.25">
      <c r="M2016" s="20"/>
      <c r="N2016" s="20"/>
      <c r="O2016" s="20"/>
      <c r="P2016" s="20"/>
      <c r="Q2016" s="20"/>
      <c r="R2016" s="20"/>
    </row>
    <row r="2017" spans="13:18" x14ac:dyDescent="0.25">
      <c r="M2017" s="20"/>
      <c r="N2017" s="20"/>
      <c r="O2017" s="20"/>
      <c r="P2017" s="20"/>
      <c r="Q2017" s="20"/>
      <c r="R2017" s="20"/>
    </row>
    <row r="2018" spans="13:18" x14ac:dyDescent="0.25">
      <c r="M2018" s="20"/>
      <c r="N2018" s="20"/>
      <c r="O2018" s="20"/>
      <c r="P2018" s="20"/>
      <c r="Q2018" s="20"/>
      <c r="R2018" s="20"/>
    </row>
    <row r="2019" spans="13:18" x14ac:dyDescent="0.25">
      <c r="M2019" s="20"/>
      <c r="N2019" s="20"/>
      <c r="O2019" s="20"/>
      <c r="P2019" s="20"/>
      <c r="Q2019" s="20"/>
      <c r="R2019" s="20"/>
    </row>
    <row r="2020" spans="13:18" x14ac:dyDescent="0.25">
      <c r="M2020" s="20"/>
      <c r="N2020" s="20"/>
      <c r="O2020" s="20"/>
      <c r="P2020" s="20"/>
      <c r="Q2020" s="20"/>
      <c r="R2020" s="20"/>
    </row>
    <row r="2021" spans="13:18" x14ac:dyDescent="0.25">
      <c r="M2021" s="20"/>
      <c r="N2021" s="20"/>
      <c r="O2021" s="20"/>
      <c r="P2021" s="20"/>
      <c r="Q2021" s="20"/>
      <c r="R2021" s="20"/>
    </row>
    <row r="2022" spans="13:18" x14ac:dyDescent="0.25">
      <c r="M2022" s="20"/>
      <c r="N2022" s="20"/>
      <c r="O2022" s="20"/>
      <c r="P2022" s="20"/>
      <c r="Q2022" s="20"/>
      <c r="R2022" s="20"/>
    </row>
    <row r="2023" spans="13:18" x14ac:dyDescent="0.25">
      <c r="M2023" s="20"/>
      <c r="N2023" s="20"/>
      <c r="O2023" s="20"/>
      <c r="P2023" s="20"/>
      <c r="Q2023" s="20"/>
      <c r="R2023" s="20"/>
    </row>
    <row r="2024" spans="13:18" x14ac:dyDescent="0.25">
      <c r="M2024" s="20"/>
      <c r="N2024" s="20"/>
      <c r="O2024" s="20"/>
      <c r="P2024" s="20"/>
      <c r="Q2024" s="20"/>
      <c r="R2024" s="20"/>
    </row>
    <row r="2025" spans="13:18" x14ac:dyDescent="0.25">
      <c r="M2025" s="20"/>
      <c r="N2025" s="20"/>
      <c r="O2025" s="20"/>
      <c r="P2025" s="20"/>
      <c r="Q2025" s="20"/>
      <c r="R2025" s="20"/>
    </row>
    <row r="2026" spans="13:18" x14ac:dyDescent="0.25">
      <c r="M2026" s="20"/>
      <c r="N2026" s="20"/>
      <c r="O2026" s="20"/>
      <c r="P2026" s="20"/>
      <c r="Q2026" s="20"/>
      <c r="R2026" s="20"/>
    </row>
    <row r="2027" spans="13:18" x14ac:dyDescent="0.25">
      <c r="M2027" s="20"/>
      <c r="N2027" s="20"/>
      <c r="O2027" s="20"/>
      <c r="P2027" s="20"/>
      <c r="Q2027" s="20"/>
      <c r="R2027" s="20"/>
    </row>
    <row r="2028" spans="13:18" x14ac:dyDescent="0.25">
      <c r="M2028" s="20"/>
      <c r="N2028" s="20"/>
      <c r="O2028" s="20"/>
      <c r="P2028" s="20"/>
      <c r="Q2028" s="20"/>
      <c r="R2028" s="20"/>
    </row>
    <row r="2029" spans="13:18" x14ac:dyDescent="0.25">
      <c r="M2029" s="20"/>
      <c r="N2029" s="20"/>
      <c r="O2029" s="20"/>
      <c r="P2029" s="20"/>
      <c r="Q2029" s="20"/>
      <c r="R2029" s="20"/>
    </row>
    <row r="2030" spans="13:18" x14ac:dyDescent="0.25">
      <c r="M2030" s="20"/>
      <c r="N2030" s="20"/>
      <c r="O2030" s="20"/>
      <c r="P2030" s="20"/>
      <c r="Q2030" s="20"/>
      <c r="R2030" s="20"/>
    </row>
    <row r="2031" spans="13:18" x14ac:dyDescent="0.25">
      <c r="M2031" s="20"/>
      <c r="N2031" s="20"/>
      <c r="O2031" s="20"/>
      <c r="P2031" s="20"/>
      <c r="Q2031" s="20"/>
      <c r="R2031" s="20"/>
    </row>
    <row r="2032" spans="13:18" x14ac:dyDescent="0.25">
      <c r="M2032" s="20"/>
      <c r="N2032" s="20"/>
      <c r="O2032" s="20"/>
      <c r="P2032" s="20"/>
      <c r="Q2032" s="20"/>
      <c r="R2032" s="20"/>
    </row>
    <row r="2033" spans="13:18" x14ac:dyDescent="0.25">
      <c r="M2033" s="20"/>
      <c r="N2033" s="20"/>
      <c r="O2033" s="20"/>
      <c r="P2033" s="20"/>
      <c r="Q2033" s="20"/>
      <c r="R2033" s="20"/>
    </row>
    <row r="2034" spans="13:18" x14ac:dyDescent="0.25">
      <c r="M2034" s="20"/>
      <c r="N2034" s="20"/>
      <c r="O2034" s="20"/>
      <c r="P2034" s="20"/>
      <c r="Q2034" s="20"/>
      <c r="R2034" s="20"/>
    </row>
    <row r="2035" spans="13:18" x14ac:dyDescent="0.25">
      <c r="M2035" s="20"/>
      <c r="N2035" s="20"/>
      <c r="O2035" s="20"/>
      <c r="P2035" s="20"/>
      <c r="Q2035" s="20"/>
      <c r="R2035" s="20"/>
    </row>
    <row r="2036" spans="13:18" x14ac:dyDescent="0.25">
      <c r="M2036" s="20"/>
      <c r="N2036" s="20"/>
      <c r="O2036" s="20"/>
      <c r="P2036" s="20"/>
      <c r="Q2036" s="20"/>
      <c r="R2036" s="20"/>
    </row>
    <row r="2037" spans="13:18" x14ac:dyDescent="0.25">
      <c r="M2037" s="20"/>
      <c r="N2037" s="20"/>
      <c r="O2037" s="20"/>
      <c r="P2037" s="20"/>
      <c r="Q2037" s="20"/>
      <c r="R2037" s="20"/>
    </row>
    <row r="2038" spans="13:18" x14ac:dyDescent="0.25">
      <c r="M2038" s="20"/>
      <c r="N2038" s="20"/>
      <c r="O2038" s="20"/>
      <c r="P2038" s="20"/>
      <c r="Q2038" s="20"/>
      <c r="R2038" s="20"/>
    </row>
    <row r="2039" spans="13:18" x14ac:dyDescent="0.25">
      <c r="M2039" s="20"/>
      <c r="N2039" s="20"/>
      <c r="O2039" s="20"/>
      <c r="P2039" s="20"/>
      <c r="Q2039" s="20"/>
      <c r="R2039" s="20"/>
    </row>
    <row r="2040" spans="13:18" x14ac:dyDescent="0.25">
      <c r="M2040" s="20"/>
      <c r="N2040" s="20"/>
      <c r="O2040" s="20"/>
      <c r="P2040" s="20"/>
      <c r="Q2040" s="20"/>
      <c r="R2040" s="20"/>
    </row>
    <row r="2041" spans="13:18" x14ac:dyDescent="0.25">
      <c r="M2041" s="20"/>
      <c r="N2041" s="20"/>
      <c r="O2041" s="20"/>
      <c r="P2041" s="20"/>
      <c r="Q2041" s="20"/>
      <c r="R2041" s="20"/>
    </row>
    <row r="2042" spans="13:18" x14ac:dyDescent="0.25">
      <c r="M2042" s="20"/>
      <c r="N2042" s="20"/>
      <c r="O2042" s="20"/>
      <c r="P2042" s="20"/>
      <c r="Q2042" s="20"/>
      <c r="R2042" s="20"/>
    </row>
    <row r="2043" spans="13:18" x14ac:dyDescent="0.25">
      <c r="M2043" s="20"/>
      <c r="N2043" s="20"/>
      <c r="O2043" s="20"/>
      <c r="P2043" s="20"/>
      <c r="Q2043" s="20"/>
      <c r="R2043" s="20"/>
    </row>
    <row r="2044" spans="13:18" x14ac:dyDescent="0.25">
      <c r="M2044" s="20"/>
      <c r="N2044" s="20"/>
      <c r="O2044" s="20"/>
      <c r="P2044" s="20"/>
      <c r="Q2044" s="20"/>
      <c r="R2044" s="20"/>
    </row>
    <row r="2045" spans="13:18" x14ac:dyDescent="0.25">
      <c r="M2045" s="20"/>
      <c r="N2045" s="20"/>
      <c r="O2045" s="20"/>
      <c r="P2045" s="20"/>
      <c r="Q2045" s="20"/>
      <c r="R2045" s="20"/>
    </row>
    <row r="2046" spans="13:18" x14ac:dyDescent="0.25">
      <c r="M2046" s="20"/>
      <c r="N2046" s="20"/>
      <c r="O2046" s="20"/>
      <c r="P2046" s="20"/>
      <c r="Q2046" s="20"/>
      <c r="R2046" s="20"/>
    </row>
    <row r="2047" spans="13:18" x14ac:dyDescent="0.25">
      <c r="M2047" s="20"/>
      <c r="N2047" s="20"/>
      <c r="O2047" s="20"/>
      <c r="P2047" s="20"/>
      <c r="Q2047" s="20"/>
      <c r="R2047" s="20"/>
    </row>
    <row r="2048" spans="13:18" x14ac:dyDescent="0.25">
      <c r="M2048" s="20"/>
      <c r="N2048" s="20"/>
      <c r="O2048" s="20"/>
      <c r="P2048" s="20"/>
      <c r="Q2048" s="20"/>
      <c r="R2048" s="20"/>
    </row>
    <row r="2049" spans="13:18" x14ac:dyDescent="0.25">
      <c r="M2049" s="20"/>
      <c r="N2049" s="20"/>
      <c r="O2049" s="20"/>
      <c r="P2049" s="20"/>
      <c r="Q2049" s="20"/>
      <c r="R2049" s="20"/>
    </row>
    <row r="2050" spans="13:18" x14ac:dyDescent="0.25">
      <c r="M2050" s="20"/>
      <c r="N2050" s="20"/>
      <c r="O2050" s="20"/>
      <c r="P2050" s="20"/>
      <c r="Q2050" s="20"/>
      <c r="R2050" s="20"/>
    </row>
    <row r="2051" spans="13:18" x14ac:dyDescent="0.25">
      <c r="M2051" s="20"/>
      <c r="N2051" s="20"/>
      <c r="O2051" s="20"/>
      <c r="P2051" s="20"/>
      <c r="Q2051" s="20"/>
      <c r="R2051" s="20"/>
    </row>
    <row r="2052" spans="13:18" x14ac:dyDescent="0.25">
      <c r="M2052" s="20"/>
      <c r="N2052" s="20"/>
      <c r="O2052" s="20"/>
      <c r="P2052" s="20"/>
      <c r="Q2052" s="20"/>
      <c r="R2052" s="20"/>
    </row>
    <row r="2053" spans="13:18" x14ac:dyDescent="0.25">
      <c r="M2053" s="20"/>
      <c r="N2053" s="20"/>
      <c r="O2053" s="20"/>
      <c r="P2053" s="20"/>
      <c r="Q2053" s="20"/>
      <c r="R2053" s="20"/>
    </row>
    <row r="2054" spans="13:18" x14ac:dyDescent="0.25">
      <c r="M2054" s="20"/>
      <c r="N2054" s="20"/>
      <c r="O2054" s="20"/>
      <c r="P2054" s="20"/>
      <c r="Q2054" s="20"/>
      <c r="R2054" s="20"/>
    </row>
    <row r="2055" spans="13:18" x14ac:dyDescent="0.25">
      <c r="M2055" s="20"/>
      <c r="N2055" s="20"/>
      <c r="O2055" s="20"/>
      <c r="P2055" s="20"/>
      <c r="Q2055" s="20"/>
      <c r="R2055" s="20"/>
    </row>
    <row r="2056" spans="13:18" x14ac:dyDescent="0.25">
      <c r="M2056" s="20"/>
      <c r="N2056" s="20"/>
      <c r="O2056" s="20"/>
      <c r="P2056" s="20"/>
      <c r="Q2056" s="20"/>
      <c r="R2056" s="20"/>
    </row>
    <row r="2057" spans="13:18" x14ac:dyDescent="0.25">
      <c r="M2057" s="20"/>
      <c r="N2057" s="20"/>
      <c r="O2057" s="20"/>
      <c r="P2057" s="20"/>
      <c r="Q2057" s="20"/>
      <c r="R2057" s="20"/>
    </row>
    <row r="2058" spans="13:18" x14ac:dyDescent="0.25">
      <c r="M2058" s="20"/>
      <c r="N2058" s="20"/>
      <c r="O2058" s="20"/>
      <c r="P2058" s="20"/>
      <c r="Q2058" s="20"/>
      <c r="R2058" s="20"/>
    </row>
    <row r="2059" spans="13:18" x14ac:dyDescent="0.25">
      <c r="M2059" s="20"/>
      <c r="N2059" s="20"/>
      <c r="O2059" s="20"/>
      <c r="P2059" s="20"/>
      <c r="Q2059" s="20"/>
      <c r="R2059" s="20"/>
    </row>
    <row r="2060" spans="13:18" x14ac:dyDescent="0.25">
      <c r="M2060" s="20"/>
      <c r="N2060" s="20"/>
      <c r="O2060" s="20"/>
      <c r="P2060" s="20"/>
      <c r="Q2060" s="20"/>
      <c r="R2060" s="20"/>
    </row>
    <row r="2061" spans="13:18" x14ac:dyDescent="0.25">
      <c r="M2061" s="20"/>
      <c r="N2061" s="20"/>
      <c r="O2061" s="20"/>
      <c r="P2061" s="20"/>
      <c r="Q2061" s="20"/>
      <c r="R2061" s="20"/>
    </row>
    <row r="2062" spans="13:18" x14ac:dyDescent="0.25">
      <c r="M2062" s="20"/>
      <c r="N2062" s="20"/>
      <c r="O2062" s="20"/>
      <c r="P2062" s="20"/>
      <c r="Q2062" s="20"/>
      <c r="R2062" s="20"/>
    </row>
    <row r="2063" spans="13:18" x14ac:dyDescent="0.25">
      <c r="M2063" s="20"/>
      <c r="N2063" s="20"/>
      <c r="O2063" s="20"/>
      <c r="P2063" s="20"/>
      <c r="Q2063" s="20"/>
      <c r="R2063" s="20"/>
    </row>
    <row r="2064" spans="13:18" x14ac:dyDescent="0.25">
      <c r="M2064" s="20"/>
      <c r="N2064" s="20"/>
      <c r="O2064" s="20"/>
      <c r="P2064" s="20"/>
      <c r="Q2064" s="20"/>
      <c r="R2064" s="20"/>
    </row>
    <row r="2065" spans="13:18" x14ac:dyDescent="0.25">
      <c r="M2065" s="20"/>
      <c r="N2065" s="20"/>
      <c r="O2065" s="20"/>
      <c r="P2065" s="20"/>
      <c r="Q2065" s="20"/>
      <c r="R2065" s="20"/>
    </row>
    <row r="2066" spans="13:18" x14ac:dyDescent="0.25">
      <c r="M2066" s="20"/>
      <c r="N2066" s="20"/>
      <c r="O2066" s="20"/>
      <c r="P2066" s="20"/>
      <c r="Q2066" s="20"/>
      <c r="R2066" s="20"/>
    </row>
    <row r="2067" spans="13:18" x14ac:dyDescent="0.25">
      <c r="M2067" s="20"/>
      <c r="N2067" s="20"/>
      <c r="O2067" s="20"/>
      <c r="P2067" s="20"/>
      <c r="Q2067" s="20"/>
      <c r="R2067" s="20"/>
    </row>
    <row r="2068" spans="13:18" x14ac:dyDescent="0.25">
      <c r="M2068" s="20"/>
      <c r="N2068" s="20"/>
      <c r="O2068" s="20"/>
      <c r="P2068" s="20"/>
      <c r="Q2068" s="20"/>
      <c r="R2068" s="20"/>
    </row>
    <row r="2069" spans="13:18" x14ac:dyDescent="0.25">
      <c r="M2069" s="20"/>
      <c r="N2069" s="20"/>
      <c r="O2069" s="20"/>
      <c r="P2069" s="20"/>
      <c r="Q2069" s="20"/>
      <c r="R2069" s="20"/>
    </row>
    <row r="2070" spans="13:18" x14ac:dyDescent="0.25">
      <c r="M2070" s="20"/>
      <c r="N2070" s="20"/>
      <c r="O2070" s="20"/>
      <c r="P2070" s="20"/>
      <c r="Q2070" s="20"/>
      <c r="R2070" s="20"/>
    </row>
    <row r="2071" spans="13:18" x14ac:dyDescent="0.25">
      <c r="M2071" s="20"/>
      <c r="N2071" s="20"/>
      <c r="O2071" s="20"/>
      <c r="P2071" s="20"/>
      <c r="Q2071" s="20"/>
      <c r="R2071" s="20"/>
    </row>
    <row r="2072" spans="13:18" x14ac:dyDescent="0.25">
      <c r="M2072" s="20"/>
      <c r="N2072" s="20"/>
      <c r="O2072" s="20"/>
      <c r="P2072" s="20"/>
      <c r="Q2072" s="20"/>
      <c r="R2072" s="20"/>
    </row>
    <row r="2073" spans="13:18" x14ac:dyDescent="0.25">
      <c r="M2073" s="20"/>
      <c r="N2073" s="20"/>
      <c r="O2073" s="20"/>
      <c r="P2073" s="20"/>
      <c r="Q2073" s="20"/>
      <c r="R2073" s="20"/>
    </row>
    <row r="2074" spans="13:18" x14ac:dyDescent="0.25">
      <c r="M2074" s="20"/>
      <c r="N2074" s="20"/>
      <c r="O2074" s="20"/>
      <c r="P2074" s="20"/>
      <c r="Q2074" s="20"/>
      <c r="R2074" s="20"/>
    </row>
    <row r="2075" spans="13:18" x14ac:dyDescent="0.25">
      <c r="M2075" s="20"/>
      <c r="N2075" s="20"/>
      <c r="O2075" s="20"/>
      <c r="P2075" s="20"/>
      <c r="Q2075" s="20"/>
      <c r="R2075" s="20"/>
    </row>
    <row r="2076" spans="13:18" x14ac:dyDescent="0.25">
      <c r="M2076" s="20"/>
      <c r="N2076" s="20"/>
      <c r="O2076" s="20"/>
      <c r="P2076" s="20"/>
      <c r="Q2076" s="20"/>
      <c r="R2076" s="20"/>
    </row>
    <row r="2077" spans="13:18" x14ac:dyDescent="0.25">
      <c r="M2077" s="20"/>
      <c r="N2077" s="20"/>
      <c r="O2077" s="20"/>
      <c r="P2077" s="20"/>
      <c r="Q2077" s="20"/>
      <c r="R2077" s="20"/>
    </row>
    <row r="2078" spans="13:18" x14ac:dyDescent="0.25">
      <c r="M2078" s="20"/>
      <c r="N2078" s="20"/>
      <c r="O2078" s="20"/>
      <c r="P2078" s="20"/>
      <c r="Q2078" s="20"/>
      <c r="R2078" s="20"/>
    </row>
    <row r="2079" spans="13:18" x14ac:dyDescent="0.25">
      <c r="M2079" s="20"/>
      <c r="N2079" s="20"/>
      <c r="O2079" s="20"/>
      <c r="P2079" s="20"/>
      <c r="Q2079" s="20"/>
      <c r="R2079" s="20"/>
    </row>
    <row r="2080" spans="13:18" x14ac:dyDescent="0.25">
      <c r="M2080" s="20"/>
      <c r="N2080" s="20"/>
      <c r="O2080" s="20"/>
      <c r="P2080" s="20"/>
      <c r="Q2080" s="20"/>
      <c r="R2080" s="20"/>
    </row>
    <row r="2081" spans="13:18" x14ac:dyDescent="0.25">
      <c r="M2081" s="20"/>
      <c r="N2081" s="20"/>
      <c r="O2081" s="20"/>
      <c r="P2081" s="20"/>
      <c r="Q2081" s="20"/>
      <c r="R2081" s="20"/>
    </row>
    <row r="2082" spans="13:18" x14ac:dyDescent="0.25">
      <c r="M2082" s="20"/>
      <c r="N2082" s="20"/>
      <c r="O2082" s="20"/>
      <c r="P2082" s="20"/>
      <c r="Q2082" s="20"/>
      <c r="R2082" s="20"/>
    </row>
    <row r="2083" spans="13:18" x14ac:dyDescent="0.25">
      <c r="M2083" s="20"/>
      <c r="N2083" s="20"/>
      <c r="O2083" s="20"/>
      <c r="P2083" s="20"/>
      <c r="Q2083" s="20"/>
      <c r="R2083" s="20"/>
    </row>
    <row r="2084" spans="13:18" x14ac:dyDescent="0.25">
      <c r="M2084" s="20"/>
      <c r="N2084" s="20"/>
      <c r="O2084" s="20"/>
      <c r="P2084" s="20"/>
      <c r="Q2084" s="20"/>
      <c r="R2084" s="20"/>
    </row>
    <row r="2085" spans="13:18" x14ac:dyDescent="0.25">
      <c r="M2085" s="20"/>
      <c r="N2085" s="20"/>
      <c r="O2085" s="20"/>
      <c r="P2085" s="20"/>
      <c r="Q2085" s="20"/>
      <c r="R2085" s="20"/>
    </row>
    <row r="2086" spans="13:18" x14ac:dyDescent="0.25">
      <c r="M2086" s="20"/>
      <c r="N2086" s="20"/>
      <c r="O2086" s="20"/>
      <c r="P2086" s="20"/>
      <c r="Q2086" s="20"/>
      <c r="R2086" s="20"/>
    </row>
    <row r="2087" spans="13:18" x14ac:dyDescent="0.25">
      <c r="M2087" s="20"/>
      <c r="N2087" s="20"/>
      <c r="O2087" s="20"/>
      <c r="P2087" s="20"/>
      <c r="Q2087" s="20"/>
      <c r="R2087" s="20"/>
    </row>
    <row r="2088" spans="13:18" x14ac:dyDescent="0.25">
      <c r="M2088" s="20"/>
      <c r="N2088" s="20"/>
      <c r="O2088" s="20"/>
      <c r="P2088" s="20"/>
      <c r="Q2088" s="20"/>
      <c r="R2088" s="20"/>
    </row>
    <row r="2089" spans="13:18" x14ac:dyDescent="0.25">
      <c r="M2089" s="20"/>
      <c r="N2089" s="20"/>
      <c r="O2089" s="20"/>
      <c r="P2089" s="20"/>
      <c r="Q2089" s="20"/>
      <c r="R2089" s="20"/>
    </row>
    <row r="2090" spans="13:18" x14ac:dyDescent="0.25">
      <c r="M2090" s="20"/>
      <c r="N2090" s="20"/>
      <c r="O2090" s="20"/>
      <c r="P2090" s="20"/>
      <c r="Q2090" s="20"/>
      <c r="R2090" s="20"/>
    </row>
    <row r="2091" spans="13:18" x14ac:dyDescent="0.25">
      <c r="M2091" s="20"/>
      <c r="N2091" s="20"/>
      <c r="O2091" s="20"/>
      <c r="P2091" s="20"/>
      <c r="Q2091" s="20"/>
      <c r="R2091" s="20"/>
    </row>
    <row r="2092" spans="13:18" x14ac:dyDescent="0.25">
      <c r="M2092" s="20"/>
      <c r="N2092" s="20"/>
      <c r="O2092" s="20"/>
      <c r="P2092" s="20"/>
      <c r="Q2092" s="20"/>
      <c r="R2092" s="20"/>
    </row>
    <row r="2093" spans="13:18" x14ac:dyDescent="0.25">
      <c r="M2093" s="20"/>
      <c r="N2093" s="20"/>
      <c r="O2093" s="20"/>
      <c r="P2093" s="20"/>
      <c r="Q2093" s="20"/>
      <c r="R2093" s="20"/>
    </row>
    <row r="2094" spans="13:18" x14ac:dyDescent="0.25">
      <c r="M2094" s="20"/>
      <c r="N2094" s="20"/>
      <c r="O2094" s="20"/>
      <c r="P2094" s="20"/>
      <c r="Q2094" s="20"/>
      <c r="R2094" s="20"/>
    </row>
    <row r="2095" spans="13:18" x14ac:dyDescent="0.25">
      <c r="M2095" s="20"/>
      <c r="N2095" s="20"/>
      <c r="O2095" s="20"/>
      <c r="P2095" s="20"/>
      <c r="Q2095" s="20"/>
      <c r="R2095" s="20"/>
    </row>
    <row r="2096" spans="13:18" x14ac:dyDescent="0.25">
      <c r="M2096" s="20"/>
      <c r="N2096" s="20"/>
      <c r="O2096" s="20"/>
      <c r="P2096" s="20"/>
      <c r="Q2096" s="20"/>
      <c r="R2096" s="20"/>
    </row>
    <row r="2097" spans="13:18" x14ac:dyDescent="0.25">
      <c r="M2097" s="20"/>
      <c r="N2097" s="20"/>
      <c r="O2097" s="20"/>
      <c r="P2097" s="20"/>
      <c r="Q2097" s="20"/>
      <c r="R2097" s="20"/>
    </row>
    <row r="2098" spans="13:18" x14ac:dyDescent="0.25">
      <c r="M2098" s="20"/>
      <c r="N2098" s="20"/>
      <c r="O2098" s="20"/>
      <c r="P2098" s="20"/>
      <c r="Q2098" s="20"/>
      <c r="R2098" s="20"/>
    </row>
    <row r="2099" spans="13:18" x14ac:dyDescent="0.25">
      <c r="M2099" s="20"/>
      <c r="N2099" s="20"/>
      <c r="O2099" s="20"/>
      <c r="P2099" s="20"/>
      <c r="Q2099" s="20"/>
      <c r="R2099" s="20"/>
    </row>
    <row r="2100" spans="13:18" x14ac:dyDescent="0.25">
      <c r="M2100" s="20"/>
      <c r="N2100" s="20"/>
      <c r="O2100" s="20"/>
      <c r="P2100" s="20"/>
      <c r="Q2100" s="20"/>
      <c r="R2100" s="20"/>
    </row>
    <row r="2101" spans="13:18" x14ac:dyDescent="0.25">
      <c r="M2101" s="20"/>
      <c r="N2101" s="20"/>
      <c r="O2101" s="20"/>
      <c r="P2101" s="20"/>
      <c r="Q2101" s="20"/>
      <c r="R2101" s="20"/>
    </row>
    <row r="2102" spans="13:18" x14ac:dyDescent="0.25">
      <c r="M2102" s="20"/>
      <c r="N2102" s="20"/>
      <c r="O2102" s="20"/>
      <c r="P2102" s="20"/>
      <c r="Q2102" s="20"/>
      <c r="R2102" s="20"/>
    </row>
    <row r="2103" spans="13:18" x14ac:dyDescent="0.25">
      <c r="M2103" s="20"/>
      <c r="N2103" s="20"/>
      <c r="O2103" s="20"/>
      <c r="P2103" s="20"/>
      <c r="Q2103" s="20"/>
      <c r="R2103" s="20"/>
    </row>
    <row r="2104" spans="13:18" x14ac:dyDescent="0.25">
      <c r="M2104" s="20"/>
      <c r="N2104" s="20"/>
      <c r="O2104" s="20"/>
      <c r="P2104" s="20"/>
      <c r="Q2104" s="20"/>
      <c r="R2104" s="20"/>
    </row>
    <row r="2105" spans="13:18" x14ac:dyDescent="0.25">
      <c r="M2105" s="20"/>
      <c r="N2105" s="20"/>
      <c r="O2105" s="20"/>
      <c r="P2105" s="20"/>
      <c r="Q2105" s="20"/>
      <c r="R2105" s="20"/>
    </row>
    <row r="2106" spans="13:18" x14ac:dyDescent="0.25">
      <c r="M2106" s="20"/>
      <c r="N2106" s="20"/>
      <c r="O2106" s="20"/>
      <c r="P2106" s="20"/>
      <c r="Q2106" s="20"/>
      <c r="R2106" s="20"/>
    </row>
    <row r="2107" spans="13:18" x14ac:dyDescent="0.25">
      <c r="M2107" s="20"/>
      <c r="N2107" s="20"/>
      <c r="O2107" s="20"/>
      <c r="P2107" s="20"/>
      <c r="Q2107" s="20"/>
      <c r="R2107" s="20"/>
    </row>
    <row r="2108" spans="13:18" x14ac:dyDescent="0.25">
      <c r="M2108" s="20"/>
      <c r="N2108" s="20"/>
      <c r="O2108" s="20"/>
      <c r="P2108" s="20"/>
      <c r="Q2108" s="20"/>
      <c r="R2108" s="20"/>
    </row>
    <row r="2109" spans="13:18" x14ac:dyDescent="0.25">
      <c r="M2109" s="20"/>
      <c r="N2109" s="20"/>
      <c r="O2109" s="20"/>
      <c r="P2109" s="20"/>
      <c r="Q2109" s="20"/>
      <c r="R2109" s="20"/>
    </row>
    <row r="2110" spans="13:18" x14ac:dyDescent="0.25">
      <c r="M2110" s="20"/>
      <c r="N2110" s="20"/>
      <c r="O2110" s="20"/>
      <c r="P2110" s="20"/>
      <c r="Q2110" s="20"/>
      <c r="R2110" s="20"/>
    </row>
    <row r="2111" spans="13:18" x14ac:dyDescent="0.25">
      <c r="M2111" s="20"/>
      <c r="N2111" s="20"/>
      <c r="O2111" s="20"/>
      <c r="P2111" s="20"/>
      <c r="Q2111" s="20"/>
      <c r="R2111" s="20"/>
    </row>
    <row r="2112" spans="13:18" x14ac:dyDescent="0.25">
      <c r="M2112" s="20"/>
      <c r="N2112" s="20"/>
      <c r="O2112" s="20"/>
      <c r="P2112" s="20"/>
      <c r="Q2112" s="20"/>
      <c r="R2112" s="20"/>
    </row>
    <row r="2113" spans="13:18" x14ac:dyDescent="0.25">
      <c r="M2113" s="20"/>
      <c r="N2113" s="20"/>
      <c r="O2113" s="20"/>
      <c r="P2113" s="20"/>
      <c r="Q2113" s="20"/>
      <c r="R2113" s="20"/>
    </row>
    <row r="2114" spans="13:18" x14ac:dyDescent="0.25">
      <c r="M2114" s="20"/>
      <c r="N2114" s="20"/>
      <c r="O2114" s="20"/>
      <c r="P2114" s="20"/>
      <c r="Q2114" s="20"/>
      <c r="R2114" s="20"/>
    </row>
    <row r="2115" spans="13:18" x14ac:dyDescent="0.25">
      <c r="M2115" s="20"/>
      <c r="N2115" s="20"/>
      <c r="O2115" s="20"/>
      <c r="P2115" s="20"/>
      <c r="Q2115" s="20"/>
      <c r="R2115" s="20"/>
    </row>
    <row r="2116" spans="13:18" x14ac:dyDescent="0.25">
      <c r="M2116" s="20"/>
      <c r="N2116" s="20"/>
      <c r="O2116" s="20"/>
      <c r="P2116" s="20"/>
      <c r="Q2116" s="20"/>
      <c r="R2116" s="20"/>
    </row>
    <row r="2117" spans="13:18" x14ac:dyDescent="0.25">
      <c r="M2117" s="20"/>
      <c r="N2117" s="20"/>
      <c r="O2117" s="20"/>
      <c r="P2117" s="20"/>
      <c r="Q2117" s="20"/>
      <c r="R2117" s="20"/>
    </row>
    <row r="2118" spans="13:18" x14ac:dyDescent="0.25">
      <c r="M2118" s="20"/>
      <c r="N2118" s="20"/>
      <c r="O2118" s="20"/>
      <c r="P2118" s="20"/>
      <c r="Q2118" s="20"/>
      <c r="R2118" s="20"/>
    </row>
    <row r="2119" spans="13:18" x14ac:dyDescent="0.25">
      <c r="M2119" s="20"/>
      <c r="N2119" s="20"/>
      <c r="O2119" s="20"/>
      <c r="P2119" s="20"/>
      <c r="Q2119" s="20"/>
      <c r="R2119" s="20"/>
    </row>
    <row r="2120" spans="13:18" x14ac:dyDescent="0.25">
      <c r="M2120" s="20"/>
      <c r="N2120" s="20"/>
      <c r="O2120" s="20"/>
      <c r="P2120" s="20"/>
      <c r="Q2120" s="20"/>
      <c r="R2120" s="20"/>
    </row>
    <row r="2121" spans="13:18" x14ac:dyDescent="0.25">
      <c r="M2121" s="20"/>
      <c r="N2121" s="20"/>
      <c r="O2121" s="20"/>
      <c r="P2121" s="20"/>
      <c r="Q2121" s="20"/>
      <c r="R2121" s="20"/>
    </row>
    <row r="2122" spans="13:18" x14ac:dyDescent="0.25">
      <c r="M2122" s="20"/>
      <c r="N2122" s="20"/>
      <c r="O2122" s="20"/>
      <c r="P2122" s="20"/>
      <c r="Q2122" s="20"/>
      <c r="R2122" s="20"/>
    </row>
    <row r="2123" spans="13:18" x14ac:dyDescent="0.25">
      <c r="M2123" s="20"/>
      <c r="N2123" s="20"/>
      <c r="O2123" s="20"/>
      <c r="P2123" s="20"/>
      <c r="Q2123" s="20"/>
      <c r="R2123" s="20"/>
    </row>
    <row r="2124" spans="13:18" x14ac:dyDescent="0.25">
      <c r="M2124" s="20"/>
      <c r="N2124" s="20"/>
      <c r="O2124" s="20"/>
      <c r="P2124" s="20"/>
      <c r="Q2124" s="20"/>
      <c r="R2124" s="20"/>
    </row>
    <row r="2125" spans="13:18" x14ac:dyDescent="0.25">
      <c r="M2125" s="20"/>
      <c r="N2125" s="20"/>
      <c r="O2125" s="20"/>
      <c r="P2125" s="20"/>
      <c r="Q2125" s="20"/>
      <c r="R2125" s="20"/>
    </row>
    <row r="2126" spans="13:18" x14ac:dyDescent="0.25">
      <c r="M2126" s="20"/>
      <c r="N2126" s="20"/>
      <c r="O2126" s="20"/>
      <c r="P2126" s="20"/>
      <c r="Q2126" s="20"/>
      <c r="R2126" s="20"/>
    </row>
    <row r="2127" spans="13:18" x14ac:dyDescent="0.25">
      <c r="M2127" s="20"/>
      <c r="N2127" s="20"/>
      <c r="O2127" s="20"/>
      <c r="P2127" s="20"/>
      <c r="Q2127" s="20"/>
      <c r="R2127" s="20"/>
    </row>
    <row r="2128" spans="13:18" x14ac:dyDescent="0.25">
      <c r="M2128" s="20"/>
      <c r="N2128" s="20"/>
      <c r="O2128" s="20"/>
      <c r="P2128" s="20"/>
      <c r="Q2128" s="20"/>
      <c r="R2128" s="20"/>
    </row>
    <row r="2129" spans="13:18" x14ac:dyDescent="0.25">
      <c r="M2129" s="20"/>
      <c r="N2129" s="20"/>
      <c r="O2129" s="20"/>
      <c r="P2129" s="20"/>
      <c r="Q2129" s="20"/>
      <c r="R2129" s="20"/>
    </row>
    <row r="2130" spans="13:18" x14ac:dyDescent="0.25">
      <c r="M2130" s="20"/>
      <c r="N2130" s="20"/>
      <c r="O2130" s="20"/>
      <c r="P2130" s="20"/>
      <c r="Q2130" s="20"/>
      <c r="R2130" s="20"/>
    </row>
    <row r="2131" spans="13:18" x14ac:dyDescent="0.25">
      <c r="M2131" s="20"/>
      <c r="N2131" s="20"/>
      <c r="O2131" s="20"/>
      <c r="P2131" s="20"/>
      <c r="Q2131" s="20"/>
      <c r="R2131" s="20"/>
    </row>
    <row r="2132" spans="13:18" x14ac:dyDescent="0.25">
      <c r="M2132" s="20"/>
      <c r="N2132" s="20"/>
      <c r="O2132" s="20"/>
      <c r="P2132" s="20"/>
      <c r="Q2132" s="20"/>
      <c r="R2132" s="20"/>
    </row>
    <row r="2133" spans="13:18" x14ac:dyDescent="0.25">
      <c r="M2133" s="20"/>
      <c r="N2133" s="20"/>
      <c r="O2133" s="20"/>
      <c r="P2133" s="20"/>
      <c r="Q2133" s="20"/>
      <c r="R2133" s="20"/>
    </row>
    <row r="2134" spans="13:18" x14ac:dyDescent="0.25">
      <c r="M2134" s="20"/>
      <c r="N2134" s="20"/>
      <c r="O2134" s="20"/>
      <c r="P2134" s="20"/>
      <c r="Q2134" s="20"/>
      <c r="R2134" s="20"/>
    </row>
    <row r="2135" spans="13:18" x14ac:dyDescent="0.25">
      <c r="M2135" s="20"/>
      <c r="N2135" s="20"/>
      <c r="O2135" s="20"/>
      <c r="P2135" s="20"/>
      <c r="Q2135" s="20"/>
      <c r="R2135" s="20"/>
    </row>
    <row r="2136" spans="13:18" x14ac:dyDescent="0.25">
      <c r="M2136" s="20"/>
      <c r="N2136" s="20"/>
      <c r="O2136" s="20"/>
      <c r="P2136" s="20"/>
      <c r="Q2136" s="20"/>
      <c r="R2136" s="20"/>
    </row>
    <row r="2137" spans="13:18" x14ac:dyDescent="0.25">
      <c r="M2137" s="20"/>
      <c r="N2137" s="20"/>
      <c r="O2137" s="20"/>
      <c r="P2137" s="20"/>
      <c r="Q2137" s="20"/>
      <c r="R2137" s="20"/>
    </row>
    <row r="2138" spans="13:18" x14ac:dyDescent="0.25">
      <c r="M2138" s="20"/>
      <c r="N2138" s="20"/>
      <c r="O2138" s="20"/>
      <c r="P2138" s="20"/>
      <c r="Q2138" s="20"/>
      <c r="R2138" s="20"/>
    </row>
    <row r="2139" spans="13:18" x14ac:dyDescent="0.25">
      <c r="M2139" s="20"/>
      <c r="N2139" s="20"/>
      <c r="O2139" s="20"/>
      <c r="P2139" s="20"/>
      <c r="Q2139" s="20"/>
      <c r="R2139" s="20"/>
    </row>
    <row r="2140" spans="13:18" x14ac:dyDescent="0.25">
      <c r="M2140" s="20"/>
      <c r="N2140" s="20"/>
      <c r="O2140" s="20"/>
      <c r="P2140" s="20"/>
      <c r="Q2140" s="20"/>
      <c r="R2140" s="20"/>
    </row>
    <row r="2141" spans="13:18" x14ac:dyDescent="0.25">
      <c r="M2141" s="20"/>
      <c r="N2141" s="20"/>
      <c r="O2141" s="20"/>
      <c r="P2141" s="20"/>
      <c r="Q2141" s="20"/>
      <c r="R2141" s="20"/>
    </row>
    <row r="2142" spans="13:18" x14ac:dyDescent="0.25">
      <c r="M2142" s="20"/>
      <c r="N2142" s="20"/>
      <c r="O2142" s="20"/>
      <c r="P2142" s="20"/>
      <c r="Q2142" s="20"/>
      <c r="R2142" s="20"/>
    </row>
    <row r="2143" spans="13:18" x14ac:dyDescent="0.25">
      <c r="M2143" s="20"/>
      <c r="N2143" s="20"/>
      <c r="O2143" s="20"/>
      <c r="P2143" s="20"/>
      <c r="Q2143" s="20"/>
      <c r="R2143" s="20"/>
    </row>
    <row r="2144" spans="13:18" x14ac:dyDescent="0.25">
      <c r="M2144" s="20"/>
      <c r="N2144" s="20"/>
      <c r="O2144" s="20"/>
      <c r="P2144" s="20"/>
      <c r="Q2144" s="20"/>
      <c r="R2144" s="20"/>
    </row>
    <row r="2145" spans="13:18" x14ac:dyDescent="0.25">
      <c r="M2145" s="20"/>
      <c r="N2145" s="20"/>
      <c r="O2145" s="20"/>
      <c r="P2145" s="20"/>
      <c r="Q2145" s="20"/>
      <c r="R2145" s="20"/>
    </row>
    <row r="2146" spans="13:18" x14ac:dyDescent="0.25">
      <c r="M2146" s="20"/>
      <c r="N2146" s="20"/>
      <c r="O2146" s="20"/>
      <c r="P2146" s="20"/>
      <c r="Q2146" s="20"/>
      <c r="R2146" s="20"/>
    </row>
    <row r="2147" spans="13:18" x14ac:dyDescent="0.25">
      <c r="M2147" s="20"/>
      <c r="N2147" s="20"/>
      <c r="O2147" s="20"/>
      <c r="P2147" s="20"/>
      <c r="Q2147" s="20"/>
      <c r="R2147" s="20"/>
    </row>
    <row r="2148" spans="13:18" x14ac:dyDescent="0.25">
      <c r="M2148" s="20"/>
      <c r="N2148" s="20"/>
      <c r="O2148" s="20"/>
      <c r="P2148" s="20"/>
      <c r="Q2148" s="20"/>
      <c r="R2148" s="20"/>
    </row>
    <row r="2149" spans="13:18" x14ac:dyDescent="0.25">
      <c r="M2149" s="20"/>
      <c r="N2149" s="20"/>
      <c r="O2149" s="20"/>
      <c r="P2149" s="20"/>
      <c r="Q2149" s="20"/>
      <c r="R2149" s="20"/>
    </row>
    <row r="2150" spans="13:18" x14ac:dyDescent="0.25">
      <c r="M2150" s="20"/>
      <c r="N2150" s="20"/>
      <c r="O2150" s="20"/>
      <c r="P2150" s="20"/>
      <c r="Q2150" s="20"/>
      <c r="R2150" s="20"/>
    </row>
    <row r="2151" spans="13:18" x14ac:dyDescent="0.25">
      <c r="M2151" s="20"/>
      <c r="N2151" s="20"/>
      <c r="O2151" s="20"/>
      <c r="P2151" s="20"/>
      <c r="Q2151" s="20"/>
      <c r="R2151" s="20"/>
    </row>
    <row r="2152" spans="13:18" x14ac:dyDescent="0.25">
      <c r="M2152" s="20"/>
      <c r="N2152" s="20"/>
      <c r="O2152" s="20"/>
      <c r="P2152" s="20"/>
      <c r="Q2152" s="20"/>
      <c r="R2152" s="20"/>
    </row>
    <row r="2153" spans="13:18" x14ac:dyDescent="0.25">
      <c r="M2153" s="20"/>
      <c r="N2153" s="20"/>
      <c r="O2153" s="20"/>
      <c r="P2153" s="20"/>
      <c r="Q2153" s="20"/>
      <c r="R2153" s="20"/>
    </row>
    <row r="2154" spans="13:18" x14ac:dyDescent="0.25">
      <c r="M2154" s="20"/>
      <c r="N2154" s="20"/>
      <c r="O2154" s="20"/>
      <c r="P2154" s="20"/>
      <c r="Q2154" s="20"/>
      <c r="R2154" s="20"/>
    </row>
    <row r="2155" spans="13:18" x14ac:dyDescent="0.25">
      <c r="M2155" s="20"/>
      <c r="N2155" s="20"/>
      <c r="O2155" s="20"/>
      <c r="P2155" s="20"/>
      <c r="Q2155" s="20"/>
      <c r="R2155" s="20"/>
    </row>
    <row r="2156" spans="13:18" x14ac:dyDescent="0.25">
      <c r="M2156" s="20"/>
      <c r="N2156" s="20"/>
      <c r="O2156" s="20"/>
      <c r="P2156" s="20"/>
      <c r="Q2156" s="20"/>
      <c r="R2156" s="20"/>
    </row>
    <row r="2157" spans="13:18" x14ac:dyDescent="0.25">
      <c r="M2157" s="20"/>
      <c r="N2157" s="20"/>
      <c r="O2157" s="20"/>
      <c r="P2157" s="20"/>
      <c r="Q2157" s="20"/>
      <c r="R2157" s="20"/>
    </row>
    <row r="2158" spans="13:18" x14ac:dyDescent="0.25">
      <c r="M2158" s="20"/>
      <c r="N2158" s="20"/>
      <c r="O2158" s="20"/>
      <c r="P2158" s="20"/>
      <c r="Q2158" s="20"/>
      <c r="R2158" s="20"/>
    </row>
    <row r="2159" spans="13:18" x14ac:dyDescent="0.25">
      <c r="M2159" s="20"/>
      <c r="N2159" s="20"/>
      <c r="O2159" s="20"/>
      <c r="P2159" s="20"/>
      <c r="Q2159" s="20"/>
      <c r="R2159" s="20"/>
    </row>
    <row r="2160" spans="13:18" x14ac:dyDescent="0.25">
      <c r="M2160" s="20"/>
      <c r="N2160" s="20"/>
      <c r="O2160" s="20"/>
      <c r="P2160" s="20"/>
      <c r="Q2160" s="20"/>
      <c r="R2160" s="20"/>
    </row>
    <row r="2161" spans="13:18" x14ac:dyDescent="0.25">
      <c r="M2161" s="20"/>
      <c r="N2161" s="20"/>
      <c r="O2161" s="20"/>
      <c r="P2161" s="20"/>
      <c r="Q2161" s="20"/>
      <c r="R2161" s="20"/>
    </row>
    <row r="2162" spans="13:18" x14ac:dyDescent="0.25">
      <c r="M2162" s="20"/>
      <c r="N2162" s="20"/>
      <c r="O2162" s="20"/>
      <c r="P2162" s="20"/>
      <c r="Q2162" s="20"/>
      <c r="R2162" s="20"/>
    </row>
    <row r="2163" spans="13:18" x14ac:dyDescent="0.25">
      <c r="M2163" s="20"/>
      <c r="N2163" s="20"/>
      <c r="O2163" s="20"/>
      <c r="P2163" s="20"/>
      <c r="Q2163" s="20"/>
      <c r="R2163" s="20"/>
    </row>
    <row r="2164" spans="13:18" x14ac:dyDescent="0.25">
      <c r="M2164" s="20"/>
      <c r="N2164" s="20"/>
      <c r="O2164" s="20"/>
      <c r="P2164" s="20"/>
      <c r="Q2164" s="20"/>
      <c r="R2164" s="20"/>
    </row>
    <row r="2165" spans="13:18" x14ac:dyDescent="0.25">
      <c r="M2165" s="20"/>
      <c r="N2165" s="20"/>
      <c r="O2165" s="20"/>
      <c r="P2165" s="20"/>
      <c r="Q2165" s="20"/>
      <c r="R2165" s="20"/>
    </row>
    <row r="2166" spans="13:18" x14ac:dyDescent="0.25">
      <c r="M2166" s="20"/>
      <c r="N2166" s="20"/>
      <c r="O2166" s="20"/>
      <c r="P2166" s="20"/>
      <c r="Q2166" s="20"/>
      <c r="R2166" s="20"/>
    </row>
    <row r="2167" spans="13:18" x14ac:dyDescent="0.25">
      <c r="M2167" s="20"/>
      <c r="N2167" s="20"/>
      <c r="O2167" s="20"/>
      <c r="P2167" s="20"/>
      <c r="Q2167" s="20"/>
      <c r="R2167" s="20"/>
    </row>
    <row r="2168" spans="13:18" x14ac:dyDescent="0.25">
      <c r="M2168" s="20"/>
      <c r="N2168" s="20"/>
      <c r="O2168" s="20"/>
      <c r="P2168" s="20"/>
      <c r="Q2168" s="20"/>
      <c r="R2168" s="20"/>
    </row>
    <row r="2169" spans="13:18" x14ac:dyDescent="0.25">
      <c r="M2169" s="20"/>
      <c r="N2169" s="20"/>
      <c r="O2169" s="20"/>
      <c r="P2169" s="20"/>
      <c r="Q2169" s="20"/>
      <c r="R2169" s="20"/>
    </row>
    <row r="2170" spans="13:18" x14ac:dyDescent="0.25">
      <c r="M2170" s="20"/>
      <c r="N2170" s="20"/>
      <c r="O2170" s="20"/>
      <c r="P2170" s="20"/>
      <c r="Q2170" s="20"/>
      <c r="R2170" s="20"/>
    </row>
    <row r="2171" spans="13:18" x14ac:dyDescent="0.25">
      <c r="M2171" s="20"/>
      <c r="N2171" s="20"/>
      <c r="O2171" s="20"/>
      <c r="P2171" s="20"/>
      <c r="Q2171" s="20"/>
      <c r="R2171" s="20"/>
    </row>
    <row r="2172" spans="13:18" x14ac:dyDescent="0.25">
      <c r="M2172" s="20"/>
      <c r="N2172" s="20"/>
      <c r="O2172" s="20"/>
      <c r="P2172" s="20"/>
      <c r="Q2172" s="20"/>
      <c r="R2172" s="20"/>
    </row>
    <row r="2173" spans="13:18" x14ac:dyDescent="0.25">
      <c r="M2173" s="20"/>
      <c r="N2173" s="20"/>
      <c r="O2173" s="20"/>
      <c r="P2173" s="20"/>
      <c r="Q2173" s="20"/>
      <c r="R2173" s="20"/>
    </row>
    <row r="2174" spans="13:18" x14ac:dyDescent="0.25">
      <c r="M2174" s="20"/>
      <c r="N2174" s="20"/>
      <c r="O2174" s="20"/>
      <c r="P2174" s="20"/>
      <c r="Q2174" s="20"/>
      <c r="R2174" s="20"/>
    </row>
    <row r="2175" spans="13:18" x14ac:dyDescent="0.25">
      <c r="M2175" s="20"/>
      <c r="N2175" s="20"/>
      <c r="O2175" s="20"/>
      <c r="P2175" s="20"/>
      <c r="Q2175" s="20"/>
      <c r="R2175" s="20"/>
    </row>
    <row r="2176" spans="13:18" x14ac:dyDescent="0.25">
      <c r="M2176" s="20"/>
      <c r="N2176" s="20"/>
      <c r="O2176" s="20"/>
      <c r="P2176" s="20"/>
      <c r="Q2176" s="20"/>
      <c r="R2176" s="20"/>
    </row>
    <row r="2177" spans="13:18" x14ac:dyDescent="0.25">
      <c r="M2177" s="20"/>
      <c r="N2177" s="20"/>
      <c r="O2177" s="20"/>
      <c r="P2177" s="20"/>
      <c r="Q2177" s="20"/>
      <c r="R2177" s="20"/>
    </row>
    <row r="2178" spans="13:18" x14ac:dyDescent="0.25">
      <c r="M2178" s="20"/>
      <c r="N2178" s="20"/>
      <c r="O2178" s="20"/>
      <c r="P2178" s="20"/>
      <c r="Q2178" s="20"/>
      <c r="R2178" s="20"/>
    </row>
    <row r="2179" spans="13:18" x14ac:dyDescent="0.25">
      <c r="M2179" s="20"/>
      <c r="N2179" s="20"/>
      <c r="O2179" s="20"/>
      <c r="P2179" s="20"/>
      <c r="Q2179" s="20"/>
      <c r="R2179" s="20"/>
    </row>
    <row r="2180" spans="13:18" x14ac:dyDescent="0.25">
      <c r="M2180" s="20"/>
      <c r="N2180" s="20"/>
      <c r="O2180" s="20"/>
      <c r="P2180" s="20"/>
      <c r="Q2180" s="20"/>
      <c r="R2180" s="20"/>
    </row>
    <row r="2181" spans="13:18" x14ac:dyDescent="0.25">
      <c r="M2181" s="20"/>
      <c r="N2181" s="20"/>
      <c r="O2181" s="20"/>
      <c r="P2181" s="20"/>
      <c r="Q2181" s="20"/>
      <c r="R2181" s="20"/>
    </row>
    <row r="2182" spans="13:18" x14ac:dyDescent="0.25">
      <c r="M2182" s="20"/>
      <c r="N2182" s="20"/>
      <c r="O2182" s="20"/>
      <c r="P2182" s="20"/>
      <c r="Q2182" s="20"/>
      <c r="R2182" s="20"/>
    </row>
    <row r="2183" spans="13:18" x14ac:dyDescent="0.25">
      <c r="M2183" s="20"/>
      <c r="N2183" s="20"/>
      <c r="O2183" s="20"/>
      <c r="P2183" s="20"/>
      <c r="Q2183" s="20"/>
      <c r="R2183" s="20"/>
    </row>
    <row r="2184" spans="13:18" x14ac:dyDescent="0.25">
      <c r="M2184" s="20"/>
      <c r="N2184" s="20"/>
      <c r="O2184" s="20"/>
      <c r="P2184" s="20"/>
      <c r="Q2184" s="20"/>
      <c r="R2184" s="20"/>
    </row>
    <row r="2185" spans="13:18" x14ac:dyDescent="0.25">
      <c r="M2185" s="20"/>
      <c r="N2185" s="20"/>
      <c r="O2185" s="20"/>
      <c r="P2185" s="20"/>
      <c r="Q2185" s="20"/>
      <c r="R2185" s="20"/>
    </row>
    <row r="2186" spans="13:18" x14ac:dyDescent="0.25">
      <c r="M2186" s="20"/>
      <c r="N2186" s="20"/>
      <c r="O2186" s="20"/>
      <c r="P2186" s="20"/>
      <c r="Q2186" s="20"/>
      <c r="R2186" s="20"/>
    </row>
    <row r="2187" spans="13:18" x14ac:dyDescent="0.25">
      <c r="M2187" s="20"/>
      <c r="N2187" s="20"/>
      <c r="O2187" s="20"/>
      <c r="P2187" s="20"/>
      <c r="Q2187" s="20"/>
      <c r="R2187" s="20"/>
    </row>
    <row r="2188" spans="13:18" x14ac:dyDescent="0.25">
      <c r="M2188" s="20"/>
      <c r="N2188" s="20"/>
      <c r="O2188" s="20"/>
      <c r="P2188" s="20"/>
      <c r="Q2188" s="20"/>
      <c r="R2188" s="20"/>
    </row>
    <row r="2189" spans="13:18" x14ac:dyDescent="0.25">
      <c r="M2189" s="20"/>
      <c r="N2189" s="20"/>
      <c r="O2189" s="20"/>
      <c r="P2189" s="20"/>
      <c r="Q2189" s="20"/>
      <c r="R2189" s="20"/>
    </row>
    <row r="2190" spans="13:18" x14ac:dyDescent="0.25">
      <c r="M2190" s="20"/>
      <c r="N2190" s="20"/>
      <c r="O2190" s="20"/>
      <c r="P2190" s="20"/>
      <c r="Q2190" s="20"/>
      <c r="R2190" s="20"/>
    </row>
    <row r="2191" spans="13:18" x14ac:dyDescent="0.25">
      <c r="M2191" s="20"/>
      <c r="N2191" s="20"/>
      <c r="O2191" s="20"/>
      <c r="P2191" s="20"/>
      <c r="Q2191" s="20"/>
      <c r="R2191" s="20"/>
    </row>
    <row r="2192" spans="13:18" x14ac:dyDescent="0.25">
      <c r="M2192" s="20"/>
      <c r="N2192" s="20"/>
      <c r="O2192" s="20"/>
      <c r="P2192" s="20"/>
      <c r="Q2192" s="20"/>
      <c r="R2192" s="20"/>
    </row>
    <row r="2193" spans="13:18" x14ac:dyDescent="0.25">
      <c r="M2193" s="20"/>
      <c r="N2193" s="20"/>
      <c r="O2193" s="20"/>
      <c r="P2193" s="20"/>
      <c r="Q2193" s="20"/>
      <c r="R2193" s="20"/>
    </row>
    <row r="2194" spans="13:18" x14ac:dyDescent="0.25">
      <c r="M2194" s="20"/>
      <c r="N2194" s="20"/>
      <c r="O2194" s="20"/>
      <c r="P2194" s="20"/>
      <c r="Q2194" s="20"/>
      <c r="R2194" s="20"/>
    </row>
    <row r="2195" spans="13:18" x14ac:dyDescent="0.25">
      <c r="M2195" s="20"/>
      <c r="N2195" s="20"/>
      <c r="O2195" s="20"/>
      <c r="P2195" s="20"/>
      <c r="Q2195" s="20"/>
      <c r="R2195" s="20"/>
    </row>
    <row r="2196" spans="13:18" x14ac:dyDescent="0.25">
      <c r="M2196" s="20"/>
      <c r="N2196" s="20"/>
      <c r="O2196" s="20"/>
      <c r="P2196" s="20"/>
      <c r="Q2196" s="20"/>
      <c r="R2196" s="20"/>
    </row>
    <row r="2197" spans="13:18" x14ac:dyDescent="0.25">
      <c r="M2197" s="20"/>
      <c r="N2197" s="20"/>
      <c r="O2197" s="20"/>
      <c r="P2197" s="20"/>
      <c r="Q2197" s="20"/>
      <c r="R2197" s="20"/>
    </row>
    <row r="2198" spans="13:18" x14ac:dyDescent="0.25">
      <c r="M2198" s="20"/>
      <c r="N2198" s="20"/>
      <c r="O2198" s="20"/>
      <c r="P2198" s="20"/>
      <c r="Q2198" s="20"/>
      <c r="R2198" s="20"/>
    </row>
    <row r="2199" spans="13:18" x14ac:dyDescent="0.25">
      <c r="M2199" s="20"/>
      <c r="N2199" s="20"/>
      <c r="O2199" s="20"/>
      <c r="P2199" s="20"/>
      <c r="Q2199" s="20"/>
      <c r="R2199" s="20"/>
    </row>
    <row r="2200" spans="13:18" x14ac:dyDescent="0.25">
      <c r="M2200" s="20"/>
      <c r="N2200" s="20"/>
      <c r="O2200" s="20"/>
      <c r="P2200" s="20"/>
      <c r="Q2200" s="20"/>
      <c r="R2200" s="20"/>
    </row>
    <row r="2201" spans="13:18" x14ac:dyDescent="0.25">
      <c r="M2201" s="20"/>
      <c r="N2201" s="20"/>
      <c r="O2201" s="20"/>
      <c r="P2201" s="20"/>
      <c r="Q2201" s="20"/>
      <c r="R2201" s="20"/>
    </row>
    <row r="2202" spans="13:18" x14ac:dyDescent="0.25">
      <c r="M2202" s="20"/>
      <c r="N2202" s="20"/>
      <c r="O2202" s="20"/>
      <c r="P2202" s="20"/>
      <c r="Q2202" s="20"/>
      <c r="R2202" s="20"/>
    </row>
    <row r="2203" spans="13:18" x14ac:dyDescent="0.25">
      <c r="M2203" s="20"/>
      <c r="N2203" s="20"/>
      <c r="O2203" s="20"/>
      <c r="P2203" s="20"/>
      <c r="Q2203" s="20"/>
      <c r="R2203" s="20"/>
    </row>
    <row r="2204" spans="13:18" x14ac:dyDescent="0.25">
      <c r="M2204" s="20"/>
      <c r="N2204" s="20"/>
      <c r="O2204" s="20"/>
      <c r="P2204" s="20"/>
      <c r="Q2204" s="20"/>
      <c r="R2204" s="20"/>
    </row>
    <row r="2205" spans="13:18" x14ac:dyDescent="0.25">
      <c r="M2205" s="20"/>
      <c r="N2205" s="20"/>
      <c r="O2205" s="20"/>
      <c r="P2205" s="20"/>
      <c r="Q2205" s="20"/>
      <c r="R2205" s="20"/>
    </row>
    <row r="2206" spans="13:18" x14ac:dyDescent="0.25">
      <c r="M2206" s="20"/>
      <c r="N2206" s="20"/>
      <c r="O2206" s="20"/>
      <c r="P2206" s="20"/>
      <c r="Q2206" s="20"/>
      <c r="R2206" s="20"/>
    </row>
    <row r="2207" spans="13:18" x14ac:dyDescent="0.25">
      <c r="M2207" s="20"/>
      <c r="N2207" s="20"/>
      <c r="O2207" s="20"/>
      <c r="P2207" s="20"/>
      <c r="Q2207" s="20"/>
      <c r="R2207" s="20"/>
    </row>
    <row r="2208" spans="13:18" x14ac:dyDescent="0.25">
      <c r="M2208" s="20"/>
      <c r="N2208" s="20"/>
      <c r="O2208" s="20"/>
      <c r="P2208" s="20"/>
      <c r="Q2208" s="20"/>
      <c r="R2208" s="20"/>
    </row>
    <row r="2209" spans="13:18" x14ac:dyDescent="0.25">
      <c r="M2209" s="20"/>
      <c r="N2209" s="20"/>
      <c r="O2209" s="20"/>
      <c r="P2209" s="20"/>
      <c r="Q2209" s="20"/>
      <c r="R2209" s="20"/>
    </row>
    <row r="2210" spans="13:18" x14ac:dyDescent="0.25">
      <c r="M2210" s="20"/>
      <c r="N2210" s="20"/>
      <c r="O2210" s="20"/>
      <c r="P2210" s="20"/>
      <c r="Q2210" s="20"/>
      <c r="R2210" s="20"/>
    </row>
    <row r="2211" spans="13:18" x14ac:dyDescent="0.25">
      <c r="M2211" s="20"/>
      <c r="N2211" s="20"/>
      <c r="O2211" s="20"/>
      <c r="P2211" s="20"/>
      <c r="Q2211" s="20"/>
      <c r="R2211" s="20"/>
    </row>
    <row r="2212" spans="13:18" x14ac:dyDescent="0.25">
      <c r="M2212" s="20"/>
      <c r="N2212" s="20"/>
      <c r="O2212" s="20"/>
      <c r="P2212" s="20"/>
      <c r="Q2212" s="20"/>
      <c r="R2212" s="20"/>
    </row>
    <row r="2213" spans="13:18" x14ac:dyDescent="0.25">
      <c r="M2213" s="20"/>
      <c r="N2213" s="20"/>
      <c r="O2213" s="20"/>
      <c r="P2213" s="20"/>
      <c r="Q2213" s="20"/>
      <c r="R2213" s="20"/>
    </row>
    <row r="2214" spans="13:18" x14ac:dyDescent="0.25">
      <c r="M2214" s="20"/>
      <c r="N2214" s="20"/>
      <c r="O2214" s="20"/>
      <c r="P2214" s="20"/>
      <c r="Q2214" s="20"/>
      <c r="R2214" s="20"/>
    </row>
    <row r="2215" spans="13:18" x14ac:dyDescent="0.25">
      <c r="M2215" s="20"/>
      <c r="N2215" s="20"/>
      <c r="O2215" s="20"/>
      <c r="P2215" s="20"/>
      <c r="Q2215" s="20"/>
      <c r="R2215" s="20"/>
    </row>
    <row r="2216" spans="13:18" x14ac:dyDescent="0.25">
      <c r="M2216" s="20"/>
      <c r="N2216" s="20"/>
      <c r="O2216" s="20"/>
      <c r="P2216" s="20"/>
      <c r="Q2216" s="20"/>
      <c r="R2216" s="20"/>
    </row>
    <row r="2217" spans="13:18" x14ac:dyDescent="0.25">
      <c r="M2217" s="20"/>
      <c r="N2217" s="20"/>
      <c r="O2217" s="20"/>
      <c r="P2217" s="20"/>
      <c r="Q2217" s="20"/>
      <c r="R2217" s="20"/>
    </row>
    <row r="2218" spans="13:18" x14ac:dyDescent="0.25">
      <c r="M2218" s="20"/>
      <c r="N2218" s="20"/>
      <c r="O2218" s="20"/>
      <c r="P2218" s="20"/>
      <c r="Q2218" s="20"/>
      <c r="R2218" s="20"/>
    </row>
    <row r="2219" spans="13:18" x14ac:dyDescent="0.25">
      <c r="M2219" s="20"/>
      <c r="N2219" s="20"/>
      <c r="O2219" s="20"/>
      <c r="P2219" s="20"/>
      <c r="Q2219" s="20"/>
      <c r="R2219" s="20"/>
    </row>
    <row r="2220" spans="13:18" x14ac:dyDescent="0.25">
      <c r="M2220" s="20"/>
      <c r="N2220" s="20"/>
      <c r="O2220" s="20"/>
      <c r="P2220" s="20"/>
      <c r="Q2220" s="20"/>
      <c r="R2220" s="20"/>
    </row>
    <row r="2221" spans="13:18" x14ac:dyDescent="0.25">
      <c r="M2221" s="20"/>
      <c r="N2221" s="20"/>
      <c r="O2221" s="20"/>
      <c r="P2221" s="20"/>
      <c r="Q2221" s="20"/>
      <c r="R2221" s="20"/>
    </row>
    <row r="2222" spans="13:18" x14ac:dyDescent="0.25">
      <c r="M2222" s="20"/>
      <c r="N2222" s="20"/>
      <c r="O2222" s="20"/>
      <c r="P2222" s="20"/>
      <c r="Q2222" s="20"/>
      <c r="R2222" s="20"/>
    </row>
    <row r="2223" spans="13:18" x14ac:dyDescent="0.25">
      <c r="M2223" s="20"/>
      <c r="N2223" s="20"/>
      <c r="O2223" s="20"/>
      <c r="P2223" s="20"/>
      <c r="Q2223" s="20"/>
      <c r="R2223" s="20"/>
    </row>
    <row r="2224" spans="13:18" x14ac:dyDescent="0.25">
      <c r="M2224" s="20"/>
      <c r="N2224" s="20"/>
      <c r="O2224" s="20"/>
      <c r="P2224" s="20"/>
      <c r="Q2224" s="20"/>
      <c r="R2224" s="20"/>
    </row>
    <row r="2225" spans="13:18" x14ac:dyDescent="0.25">
      <c r="M2225" s="20"/>
      <c r="N2225" s="20"/>
      <c r="O2225" s="20"/>
      <c r="P2225" s="20"/>
      <c r="Q2225" s="20"/>
      <c r="R2225" s="20"/>
    </row>
    <row r="2226" spans="13:18" x14ac:dyDescent="0.25">
      <c r="M2226" s="20"/>
      <c r="N2226" s="20"/>
      <c r="O2226" s="20"/>
      <c r="P2226" s="20"/>
      <c r="Q2226" s="20"/>
      <c r="R2226" s="20"/>
    </row>
    <row r="2227" spans="13:18" x14ac:dyDescent="0.25">
      <c r="M2227" s="20"/>
      <c r="N2227" s="20"/>
      <c r="O2227" s="20"/>
      <c r="P2227" s="20"/>
      <c r="Q2227" s="20"/>
      <c r="R2227" s="20"/>
    </row>
    <row r="2228" spans="13:18" x14ac:dyDescent="0.25">
      <c r="M2228" s="20"/>
      <c r="N2228" s="20"/>
      <c r="O2228" s="20"/>
      <c r="P2228" s="20"/>
      <c r="Q2228" s="20"/>
      <c r="R2228" s="20"/>
    </row>
    <row r="2229" spans="13:18" x14ac:dyDescent="0.25">
      <c r="M2229" s="20"/>
      <c r="N2229" s="20"/>
      <c r="O2229" s="20"/>
      <c r="P2229" s="20"/>
      <c r="Q2229" s="20"/>
      <c r="R2229" s="20"/>
    </row>
    <row r="2230" spans="13:18" x14ac:dyDescent="0.25">
      <c r="M2230" s="20"/>
      <c r="N2230" s="20"/>
      <c r="O2230" s="20"/>
      <c r="P2230" s="20"/>
      <c r="Q2230" s="20"/>
      <c r="R2230" s="20"/>
    </row>
    <row r="2231" spans="13:18" x14ac:dyDescent="0.25">
      <c r="M2231" s="20"/>
      <c r="N2231" s="20"/>
      <c r="O2231" s="20"/>
      <c r="P2231" s="20"/>
      <c r="Q2231" s="20"/>
      <c r="R2231" s="20"/>
    </row>
    <row r="2232" spans="13:18" x14ac:dyDescent="0.25">
      <c r="M2232" s="20"/>
      <c r="N2232" s="20"/>
      <c r="O2232" s="20"/>
      <c r="P2232" s="20"/>
      <c r="Q2232" s="20"/>
      <c r="R2232" s="20"/>
    </row>
    <row r="2233" spans="13:18" x14ac:dyDescent="0.25">
      <c r="M2233" s="20"/>
      <c r="N2233" s="20"/>
      <c r="O2233" s="20"/>
      <c r="P2233" s="20"/>
      <c r="Q2233" s="20"/>
      <c r="R2233" s="20"/>
    </row>
    <row r="2234" spans="13:18" x14ac:dyDescent="0.25">
      <c r="M2234" s="20"/>
      <c r="N2234" s="20"/>
      <c r="O2234" s="20"/>
      <c r="P2234" s="20"/>
      <c r="Q2234" s="20"/>
      <c r="R2234" s="20"/>
    </row>
    <row r="2235" spans="13:18" x14ac:dyDescent="0.25">
      <c r="M2235" s="20"/>
      <c r="N2235" s="20"/>
      <c r="O2235" s="20"/>
      <c r="P2235" s="20"/>
      <c r="Q2235" s="20"/>
      <c r="R2235" s="20"/>
    </row>
    <row r="2236" spans="13:18" x14ac:dyDescent="0.25">
      <c r="M2236" s="20"/>
      <c r="N2236" s="20"/>
      <c r="O2236" s="20"/>
      <c r="P2236" s="20"/>
      <c r="Q2236" s="20"/>
      <c r="R2236" s="20"/>
    </row>
    <row r="2237" spans="13:18" x14ac:dyDescent="0.25">
      <c r="M2237" s="20"/>
      <c r="N2237" s="20"/>
      <c r="O2237" s="20"/>
      <c r="P2237" s="20"/>
      <c r="Q2237" s="20"/>
      <c r="R2237" s="20"/>
    </row>
    <row r="2238" spans="13:18" x14ac:dyDescent="0.25">
      <c r="M2238" s="20"/>
      <c r="N2238" s="20"/>
      <c r="O2238" s="20"/>
      <c r="P2238" s="20"/>
      <c r="Q2238" s="20"/>
      <c r="R2238" s="20"/>
    </row>
    <row r="2239" spans="13:18" x14ac:dyDescent="0.25">
      <c r="M2239" s="20"/>
      <c r="N2239" s="20"/>
      <c r="O2239" s="20"/>
      <c r="P2239" s="20"/>
      <c r="Q2239" s="20"/>
      <c r="R2239" s="20"/>
    </row>
    <row r="2240" spans="13:18" x14ac:dyDescent="0.25">
      <c r="M2240" s="20"/>
      <c r="N2240" s="20"/>
      <c r="O2240" s="20"/>
      <c r="P2240" s="20"/>
      <c r="Q2240" s="20"/>
      <c r="R2240" s="20"/>
    </row>
    <row r="2241" spans="13:18" x14ac:dyDescent="0.25">
      <c r="M2241" s="20"/>
      <c r="N2241" s="20"/>
      <c r="O2241" s="20"/>
      <c r="P2241" s="20"/>
      <c r="Q2241" s="20"/>
      <c r="R2241" s="20"/>
    </row>
    <row r="2242" spans="13:18" x14ac:dyDescent="0.25">
      <c r="M2242" s="20"/>
      <c r="N2242" s="20"/>
      <c r="O2242" s="20"/>
      <c r="P2242" s="20"/>
      <c r="Q2242" s="20"/>
      <c r="R2242" s="20"/>
    </row>
    <row r="2243" spans="13:18" x14ac:dyDescent="0.25">
      <c r="M2243" s="20"/>
      <c r="N2243" s="20"/>
      <c r="O2243" s="20"/>
      <c r="P2243" s="20"/>
      <c r="Q2243" s="20"/>
      <c r="R2243" s="20"/>
    </row>
    <row r="2244" spans="13:18" x14ac:dyDescent="0.25">
      <c r="M2244" s="20"/>
      <c r="N2244" s="20"/>
      <c r="O2244" s="20"/>
      <c r="P2244" s="20"/>
      <c r="Q2244" s="20"/>
      <c r="R2244" s="20"/>
    </row>
    <row r="2245" spans="13:18" x14ac:dyDescent="0.25">
      <c r="M2245" s="20"/>
      <c r="N2245" s="20"/>
      <c r="O2245" s="20"/>
      <c r="P2245" s="20"/>
      <c r="Q2245" s="20"/>
      <c r="R2245" s="20"/>
    </row>
    <row r="2246" spans="13:18" x14ac:dyDescent="0.25">
      <c r="M2246" s="20"/>
      <c r="N2246" s="20"/>
      <c r="O2246" s="20"/>
      <c r="P2246" s="20"/>
      <c r="Q2246" s="20"/>
      <c r="R2246" s="20"/>
    </row>
    <row r="2247" spans="13:18" x14ac:dyDescent="0.25">
      <c r="M2247" s="20"/>
      <c r="N2247" s="20"/>
      <c r="O2247" s="20"/>
      <c r="P2247" s="20"/>
      <c r="Q2247" s="20"/>
      <c r="R2247" s="20"/>
    </row>
    <row r="2248" spans="13:18" x14ac:dyDescent="0.25">
      <c r="M2248" s="20"/>
      <c r="N2248" s="20"/>
      <c r="O2248" s="20"/>
      <c r="P2248" s="20"/>
      <c r="Q2248" s="20"/>
      <c r="R2248" s="20"/>
    </row>
    <row r="2249" spans="13:18" x14ac:dyDescent="0.25">
      <c r="M2249" s="20"/>
      <c r="N2249" s="20"/>
      <c r="O2249" s="20"/>
      <c r="P2249" s="20"/>
      <c r="Q2249" s="20"/>
      <c r="R2249" s="20"/>
    </row>
    <row r="2250" spans="13:18" x14ac:dyDescent="0.25">
      <c r="M2250" s="20"/>
      <c r="N2250" s="20"/>
      <c r="O2250" s="20"/>
      <c r="P2250" s="20"/>
      <c r="Q2250" s="20"/>
      <c r="R2250" s="20"/>
    </row>
    <row r="2251" spans="13:18" x14ac:dyDescent="0.25">
      <c r="M2251" s="20"/>
      <c r="N2251" s="20"/>
      <c r="O2251" s="20"/>
      <c r="P2251" s="20"/>
      <c r="Q2251" s="20"/>
      <c r="R2251" s="20"/>
    </row>
    <row r="2252" spans="13:18" x14ac:dyDescent="0.25">
      <c r="M2252" s="20"/>
      <c r="N2252" s="20"/>
      <c r="O2252" s="20"/>
      <c r="P2252" s="20"/>
      <c r="Q2252" s="20"/>
      <c r="R2252" s="20"/>
    </row>
    <row r="2253" spans="13:18" x14ac:dyDescent="0.25">
      <c r="M2253" s="20"/>
      <c r="N2253" s="20"/>
      <c r="O2253" s="20"/>
      <c r="P2253" s="20"/>
      <c r="Q2253" s="20"/>
      <c r="R2253" s="20"/>
    </row>
    <row r="2254" spans="13:18" x14ac:dyDescent="0.25">
      <c r="M2254" s="20"/>
      <c r="N2254" s="20"/>
      <c r="O2254" s="20"/>
      <c r="P2254" s="20"/>
      <c r="Q2254" s="20"/>
      <c r="R2254" s="20"/>
    </row>
    <row r="2255" spans="13:18" x14ac:dyDescent="0.25">
      <c r="M2255" s="20"/>
      <c r="N2255" s="20"/>
      <c r="O2255" s="20"/>
      <c r="P2255" s="20"/>
      <c r="Q2255" s="20"/>
      <c r="R2255" s="20"/>
    </row>
    <row r="2256" spans="13:18" x14ac:dyDescent="0.25">
      <c r="M2256" s="20"/>
      <c r="N2256" s="20"/>
      <c r="O2256" s="20"/>
      <c r="P2256" s="20"/>
      <c r="Q2256" s="20"/>
      <c r="R2256" s="20"/>
    </row>
    <row r="2257" spans="13:18" x14ac:dyDescent="0.25">
      <c r="M2257" s="20"/>
      <c r="N2257" s="20"/>
      <c r="O2257" s="20"/>
      <c r="P2257" s="20"/>
      <c r="Q2257" s="20"/>
      <c r="R2257" s="20"/>
    </row>
    <row r="2258" spans="13:18" x14ac:dyDescent="0.25">
      <c r="M2258" s="20"/>
      <c r="N2258" s="20"/>
      <c r="O2258" s="20"/>
      <c r="P2258" s="20"/>
      <c r="Q2258" s="20"/>
      <c r="R2258" s="20"/>
    </row>
    <row r="2259" spans="13:18" x14ac:dyDescent="0.25">
      <c r="M2259" s="20"/>
      <c r="N2259" s="20"/>
      <c r="O2259" s="20"/>
      <c r="P2259" s="20"/>
      <c r="Q2259" s="20"/>
      <c r="R2259" s="20"/>
    </row>
    <row r="2260" spans="13:18" x14ac:dyDescent="0.25">
      <c r="M2260" s="20"/>
      <c r="N2260" s="20"/>
      <c r="O2260" s="20"/>
      <c r="P2260" s="20"/>
      <c r="Q2260" s="20"/>
      <c r="R2260" s="20"/>
    </row>
    <row r="2261" spans="13:18" x14ac:dyDescent="0.25">
      <c r="M2261" s="20"/>
      <c r="N2261" s="20"/>
      <c r="O2261" s="20"/>
      <c r="P2261" s="20"/>
      <c r="Q2261" s="20"/>
      <c r="R2261" s="20"/>
    </row>
    <row r="2262" spans="13:18" x14ac:dyDescent="0.25">
      <c r="M2262" s="20"/>
      <c r="N2262" s="20"/>
      <c r="O2262" s="20"/>
      <c r="P2262" s="20"/>
      <c r="Q2262" s="20"/>
      <c r="R2262" s="20"/>
    </row>
    <row r="2263" spans="13:18" x14ac:dyDescent="0.25">
      <c r="M2263" s="20"/>
      <c r="N2263" s="20"/>
      <c r="O2263" s="20"/>
      <c r="P2263" s="20"/>
      <c r="Q2263" s="20"/>
      <c r="R2263" s="20"/>
    </row>
    <row r="2264" spans="13:18" x14ac:dyDescent="0.25">
      <c r="M2264" s="20"/>
      <c r="N2264" s="20"/>
      <c r="O2264" s="20"/>
      <c r="P2264" s="20"/>
      <c r="Q2264" s="20"/>
      <c r="R2264" s="20"/>
    </row>
    <row r="2265" spans="13:18" x14ac:dyDescent="0.25">
      <c r="M2265" s="20"/>
      <c r="N2265" s="20"/>
      <c r="O2265" s="20"/>
      <c r="P2265" s="20"/>
      <c r="Q2265" s="20"/>
      <c r="R2265" s="20"/>
    </row>
    <row r="2266" spans="13:18" x14ac:dyDescent="0.25">
      <c r="M2266" s="20"/>
      <c r="N2266" s="20"/>
      <c r="O2266" s="20"/>
      <c r="P2266" s="20"/>
      <c r="Q2266" s="20"/>
      <c r="R2266" s="20"/>
    </row>
    <row r="2267" spans="13:18" x14ac:dyDescent="0.25">
      <c r="M2267" s="20"/>
      <c r="N2267" s="20"/>
      <c r="O2267" s="20"/>
      <c r="P2267" s="20"/>
      <c r="Q2267" s="20"/>
      <c r="R2267" s="20"/>
    </row>
    <row r="2268" spans="13:18" x14ac:dyDescent="0.25">
      <c r="M2268" s="20"/>
      <c r="N2268" s="20"/>
      <c r="O2268" s="20"/>
      <c r="P2268" s="20"/>
      <c r="Q2268" s="20"/>
      <c r="R2268" s="20"/>
    </row>
    <row r="2269" spans="13:18" x14ac:dyDescent="0.25">
      <c r="M2269" s="20"/>
      <c r="N2269" s="20"/>
      <c r="O2269" s="20"/>
      <c r="P2269" s="20"/>
      <c r="Q2269" s="20"/>
      <c r="R2269" s="20"/>
    </row>
    <row r="2270" spans="13:18" x14ac:dyDescent="0.25">
      <c r="M2270" s="20"/>
      <c r="N2270" s="20"/>
      <c r="O2270" s="20"/>
      <c r="P2270" s="20"/>
      <c r="Q2270" s="20"/>
      <c r="R2270" s="20"/>
    </row>
    <row r="2271" spans="13:18" x14ac:dyDescent="0.25">
      <c r="M2271" s="20"/>
      <c r="N2271" s="20"/>
      <c r="O2271" s="20"/>
      <c r="P2271" s="20"/>
      <c r="Q2271" s="20"/>
      <c r="R2271" s="20"/>
    </row>
    <row r="2272" spans="13:18" x14ac:dyDescent="0.25">
      <c r="M2272" s="20"/>
      <c r="N2272" s="20"/>
      <c r="O2272" s="20"/>
      <c r="P2272" s="20"/>
      <c r="Q2272" s="20"/>
      <c r="R2272" s="20"/>
    </row>
    <row r="2273" spans="13:18" x14ac:dyDescent="0.25">
      <c r="M2273" s="20"/>
      <c r="N2273" s="20"/>
      <c r="O2273" s="20"/>
      <c r="P2273" s="20"/>
      <c r="Q2273" s="20"/>
      <c r="R2273" s="20"/>
    </row>
    <row r="2274" spans="13:18" x14ac:dyDescent="0.25">
      <c r="M2274" s="20"/>
      <c r="N2274" s="20"/>
      <c r="O2274" s="20"/>
      <c r="P2274" s="20"/>
      <c r="Q2274" s="20"/>
      <c r="R2274" s="20"/>
    </row>
    <row r="2275" spans="13:18" x14ac:dyDescent="0.25">
      <c r="M2275" s="20"/>
      <c r="N2275" s="20"/>
      <c r="O2275" s="20"/>
      <c r="P2275" s="20"/>
      <c r="Q2275" s="20"/>
      <c r="R2275" s="20"/>
    </row>
    <row r="2276" spans="13:18" x14ac:dyDescent="0.25">
      <c r="M2276" s="20"/>
      <c r="N2276" s="20"/>
      <c r="O2276" s="20"/>
      <c r="P2276" s="20"/>
      <c r="Q2276" s="20"/>
      <c r="R2276" s="20"/>
    </row>
    <row r="2277" spans="13:18" x14ac:dyDescent="0.25">
      <c r="M2277" s="20"/>
      <c r="N2277" s="20"/>
      <c r="O2277" s="20"/>
      <c r="P2277" s="20"/>
      <c r="Q2277" s="20"/>
      <c r="R2277" s="20"/>
    </row>
    <row r="2278" spans="13:18" x14ac:dyDescent="0.25">
      <c r="M2278" s="20"/>
      <c r="N2278" s="20"/>
      <c r="O2278" s="20"/>
      <c r="P2278" s="20"/>
      <c r="Q2278" s="20"/>
      <c r="R2278" s="20"/>
    </row>
    <row r="2279" spans="13:18" x14ac:dyDescent="0.25">
      <c r="M2279" s="20"/>
      <c r="N2279" s="20"/>
      <c r="O2279" s="20"/>
      <c r="P2279" s="20"/>
      <c r="Q2279" s="20"/>
      <c r="R2279" s="20"/>
    </row>
    <row r="2280" spans="13:18" x14ac:dyDescent="0.25">
      <c r="M2280" s="20"/>
      <c r="N2280" s="20"/>
      <c r="O2280" s="20"/>
      <c r="P2280" s="20"/>
      <c r="Q2280" s="20"/>
      <c r="R2280" s="20"/>
    </row>
    <row r="2281" spans="13:18" x14ac:dyDescent="0.25">
      <c r="M2281" s="20"/>
      <c r="N2281" s="20"/>
      <c r="O2281" s="20"/>
      <c r="P2281" s="20"/>
      <c r="Q2281" s="20"/>
      <c r="R2281" s="20"/>
    </row>
    <row r="2282" spans="13:18" x14ac:dyDescent="0.25">
      <c r="M2282" s="20"/>
      <c r="N2282" s="20"/>
      <c r="O2282" s="20"/>
      <c r="P2282" s="20"/>
      <c r="Q2282" s="20"/>
      <c r="R2282" s="20"/>
    </row>
    <row r="2283" spans="13:18" x14ac:dyDescent="0.25">
      <c r="M2283" s="20"/>
      <c r="N2283" s="20"/>
      <c r="O2283" s="20"/>
      <c r="P2283" s="20"/>
      <c r="Q2283" s="20"/>
      <c r="R2283" s="20"/>
    </row>
    <row r="2284" spans="13:18" x14ac:dyDescent="0.25">
      <c r="M2284" s="20"/>
      <c r="N2284" s="20"/>
      <c r="O2284" s="20"/>
      <c r="P2284" s="20"/>
      <c r="Q2284" s="20"/>
      <c r="R2284" s="20"/>
    </row>
    <row r="2285" spans="13:18" x14ac:dyDescent="0.25">
      <c r="M2285" s="20"/>
      <c r="N2285" s="20"/>
      <c r="O2285" s="20"/>
      <c r="P2285" s="20"/>
      <c r="Q2285" s="20"/>
      <c r="R2285" s="20"/>
    </row>
    <row r="2286" spans="13:18" x14ac:dyDescent="0.25">
      <c r="M2286" s="20"/>
      <c r="N2286" s="20"/>
      <c r="O2286" s="20"/>
      <c r="P2286" s="20"/>
      <c r="Q2286" s="20"/>
      <c r="R2286" s="20"/>
    </row>
    <row r="2287" spans="13:18" x14ac:dyDescent="0.25">
      <c r="M2287" s="20"/>
      <c r="N2287" s="20"/>
      <c r="O2287" s="20"/>
      <c r="P2287" s="20"/>
      <c r="Q2287" s="20"/>
      <c r="R2287" s="20"/>
    </row>
    <row r="2288" spans="13:18" x14ac:dyDescent="0.25">
      <c r="M2288" s="20"/>
      <c r="N2288" s="20"/>
      <c r="O2288" s="20"/>
      <c r="P2288" s="20"/>
      <c r="Q2288" s="20"/>
      <c r="R2288" s="20"/>
    </row>
    <row r="2289" spans="13:18" x14ac:dyDescent="0.25">
      <c r="M2289" s="20"/>
      <c r="N2289" s="20"/>
      <c r="O2289" s="20"/>
      <c r="P2289" s="20"/>
      <c r="Q2289" s="20"/>
      <c r="R2289" s="20"/>
    </row>
    <row r="2290" spans="13:18" x14ac:dyDescent="0.25">
      <c r="M2290" s="20"/>
      <c r="N2290" s="20"/>
      <c r="O2290" s="20"/>
      <c r="P2290" s="20"/>
      <c r="Q2290" s="20"/>
      <c r="R2290" s="20"/>
    </row>
    <row r="2291" spans="13:18" x14ac:dyDescent="0.25">
      <c r="M2291" s="20"/>
      <c r="N2291" s="20"/>
      <c r="O2291" s="20"/>
      <c r="P2291" s="20"/>
      <c r="Q2291" s="20"/>
      <c r="R2291" s="20"/>
    </row>
    <row r="2292" spans="13:18" x14ac:dyDescent="0.25">
      <c r="M2292" s="20"/>
      <c r="N2292" s="20"/>
      <c r="O2292" s="20"/>
      <c r="P2292" s="20"/>
      <c r="Q2292" s="20"/>
      <c r="R2292" s="20"/>
    </row>
    <row r="2293" spans="13:18" x14ac:dyDescent="0.25">
      <c r="M2293" s="20"/>
      <c r="N2293" s="20"/>
      <c r="O2293" s="20"/>
      <c r="P2293" s="20"/>
      <c r="Q2293" s="20"/>
      <c r="R2293" s="20"/>
    </row>
    <row r="2294" spans="13:18" x14ac:dyDescent="0.25">
      <c r="M2294" s="20"/>
      <c r="N2294" s="20"/>
      <c r="O2294" s="20"/>
      <c r="P2294" s="20"/>
      <c r="Q2294" s="20"/>
      <c r="R2294" s="20"/>
    </row>
    <row r="2295" spans="13:18" x14ac:dyDescent="0.25">
      <c r="M2295" s="20"/>
      <c r="N2295" s="20"/>
      <c r="O2295" s="20"/>
      <c r="P2295" s="20"/>
      <c r="Q2295" s="20"/>
      <c r="R2295" s="20"/>
    </row>
    <row r="2296" spans="13:18" x14ac:dyDescent="0.25">
      <c r="M2296" s="20"/>
      <c r="N2296" s="20"/>
      <c r="O2296" s="20"/>
      <c r="P2296" s="20"/>
      <c r="Q2296" s="20"/>
      <c r="R2296" s="20"/>
    </row>
    <row r="2297" spans="13:18" x14ac:dyDescent="0.25">
      <c r="M2297" s="20"/>
      <c r="N2297" s="20"/>
      <c r="O2297" s="20"/>
      <c r="P2297" s="20"/>
      <c r="Q2297" s="20"/>
      <c r="R2297" s="20"/>
    </row>
    <row r="2298" spans="13:18" x14ac:dyDescent="0.25">
      <c r="M2298" s="20"/>
      <c r="N2298" s="20"/>
      <c r="O2298" s="20"/>
      <c r="P2298" s="20"/>
      <c r="Q2298" s="20"/>
      <c r="R2298" s="20"/>
    </row>
    <row r="2299" spans="13:18" x14ac:dyDescent="0.25">
      <c r="M2299" s="20"/>
      <c r="N2299" s="20"/>
      <c r="O2299" s="20"/>
      <c r="P2299" s="20"/>
      <c r="Q2299" s="20"/>
      <c r="R2299" s="20"/>
    </row>
    <row r="2300" spans="13:18" x14ac:dyDescent="0.25">
      <c r="M2300" s="20"/>
      <c r="N2300" s="20"/>
      <c r="O2300" s="20"/>
      <c r="P2300" s="20"/>
      <c r="Q2300" s="20"/>
      <c r="R2300" s="20"/>
    </row>
    <row r="2301" spans="13:18" x14ac:dyDescent="0.25">
      <c r="M2301" s="20"/>
      <c r="N2301" s="20"/>
      <c r="O2301" s="20"/>
      <c r="P2301" s="20"/>
      <c r="Q2301" s="20"/>
      <c r="R2301" s="20"/>
    </row>
    <row r="2302" spans="13:18" x14ac:dyDescent="0.25">
      <c r="M2302" s="20"/>
      <c r="N2302" s="20"/>
      <c r="O2302" s="20"/>
      <c r="P2302" s="20"/>
      <c r="Q2302" s="20"/>
      <c r="R2302" s="20"/>
    </row>
    <row r="2303" spans="13:18" x14ac:dyDescent="0.25">
      <c r="M2303" s="20"/>
      <c r="N2303" s="20"/>
      <c r="O2303" s="20"/>
      <c r="P2303" s="20"/>
      <c r="Q2303" s="20"/>
      <c r="R2303" s="20"/>
    </row>
    <row r="2304" spans="13:18" x14ac:dyDescent="0.25">
      <c r="M2304" s="20"/>
      <c r="N2304" s="20"/>
      <c r="O2304" s="20"/>
      <c r="P2304" s="20"/>
      <c r="Q2304" s="20"/>
      <c r="R2304" s="20"/>
    </row>
    <row r="2305" spans="13:18" x14ac:dyDescent="0.25">
      <c r="M2305" s="20"/>
      <c r="N2305" s="20"/>
      <c r="O2305" s="20"/>
      <c r="P2305" s="20"/>
      <c r="Q2305" s="20"/>
      <c r="R2305" s="20"/>
    </row>
    <row r="2306" spans="13:18" x14ac:dyDescent="0.25">
      <c r="M2306" s="20"/>
      <c r="N2306" s="20"/>
      <c r="O2306" s="20"/>
      <c r="P2306" s="20"/>
      <c r="Q2306" s="20"/>
      <c r="R2306" s="20"/>
    </row>
    <row r="2307" spans="13:18" x14ac:dyDescent="0.25">
      <c r="M2307" s="20"/>
      <c r="N2307" s="20"/>
      <c r="O2307" s="20"/>
      <c r="P2307" s="20"/>
      <c r="Q2307" s="20"/>
      <c r="R2307" s="20"/>
    </row>
    <row r="2308" spans="13:18" x14ac:dyDescent="0.25">
      <c r="M2308" s="20"/>
      <c r="N2308" s="20"/>
      <c r="O2308" s="20"/>
      <c r="P2308" s="20"/>
      <c r="Q2308" s="20"/>
      <c r="R2308" s="20"/>
    </row>
    <row r="2309" spans="13:18" x14ac:dyDescent="0.25">
      <c r="M2309" s="20"/>
      <c r="N2309" s="20"/>
      <c r="O2309" s="20"/>
      <c r="P2309" s="20"/>
      <c r="Q2309" s="20"/>
      <c r="R2309" s="20"/>
    </row>
    <row r="2310" spans="13:18" x14ac:dyDescent="0.25">
      <c r="M2310" s="20"/>
      <c r="N2310" s="20"/>
      <c r="O2310" s="20"/>
      <c r="P2310" s="20"/>
      <c r="Q2310" s="20"/>
      <c r="R2310" s="20"/>
    </row>
    <row r="2311" spans="13:18" x14ac:dyDescent="0.25">
      <c r="M2311" s="20"/>
      <c r="N2311" s="20"/>
      <c r="O2311" s="20"/>
      <c r="P2311" s="20"/>
      <c r="Q2311" s="20"/>
      <c r="R2311" s="20"/>
    </row>
    <row r="2312" spans="13:18" x14ac:dyDescent="0.25">
      <c r="M2312" s="20"/>
      <c r="N2312" s="20"/>
      <c r="O2312" s="20"/>
      <c r="P2312" s="20"/>
      <c r="Q2312" s="20"/>
      <c r="R2312" s="20"/>
    </row>
    <row r="2313" spans="13:18" x14ac:dyDescent="0.25">
      <c r="M2313" s="20"/>
      <c r="N2313" s="20"/>
      <c r="O2313" s="20"/>
      <c r="P2313" s="20"/>
      <c r="Q2313" s="20"/>
      <c r="R2313" s="20"/>
    </row>
    <row r="2314" spans="13:18" x14ac:dyDescent="0.25">
      <c r="M2314" s="20"/>
      <c r="N2314" s="20"/>
      <c r="O2314" s="20"/>
      <c r="P2314" s="20"/>
      <c r="Q2314" s="20"/>
      <c r="R2314" s="20"/>
    </row>
    <row r="2315" spans="13:18" x14ac:dyDescent="0.25">
      <c r="M2315" s="20"/>
      <c r="N2315" s="20"/>
      <c r="O2315" s="20"/>
      <c r="P2315" s="20"/>
      <c r="Q2315" s="20"/>
      <c r="R2315" s="20"/>
    </row>
    <row r="2316" spans="13:18" x14ac:dyDescent="0.25">
      <c r="M2316" s="20"/>
      <c r="N2316" s="20"/>
      <c r="O2316" s="20"/>
      <c r="P2316" s="20"/>
      <c r="Q2316" s="20"/>
      <c r="R2316" s="20"/>
    </row>
    <row r="2317" spans="13:18" x14ac:dyDescent="0.25">
      <c r="M2317" s="20"/>
      <c r="N2317" s="20"/>
      <c r="O2317" s="20"/>
      <c r="P2317" s="20"/>
      <c r="Q2317" s="20"/>
      <c r="R2317" s="20"/>
    </row>
    <row r="2318" spans="13:18" x14ac:dyDescent="0.25">
      <c r="M2318" s="20"/>
      <c r="N2318" s="20"/>
      <c r="O2318" s="20"/>
      <c r="P2318" s="20"/>
      <c r="Q2318" s="20"/>
      <c r="R2318" s="20"/>
    </row>
    <row r="2319" spans="13:18" x14ac:dyDescent="0.25">
      <c r="M2319" s="20"/>
      <c r="N2319" s="20"/>
      <c r="O2319" s="20"/>
      <c r="P2319" s="20"/>
      <c r="Q2319" s="20"/>
      <c r="R2319" s="20"/>
    </row>
    <row r="2320" spans="13:18" x14ac:dyDescent="0.25">
      <c r="M2320" s="20"/>
      <c r="N2320" s="20"/>
      <c r="O2320" s="20"/>
      <c r="P2320" s="20"/>
      <c r="Q2320" s="20"/>
      <c r="R2320" s="20"/>
    </row>
    <row r="2321" spans="13:18" x14ac:dyDescent="0.25">
      <c r="M2321" s="20"/>
      <c r="N2321" s="20"/>
      <c r="O2321" s="20"/>
      <c r="P2321" s="20"/>
      <c r="Q2321" s="20"/>
      <c r="R2321" s="20"/>
    </row>
    <row r="2322" spans="13:18" x14ac:dyDescent="0.25">
      <c r="M2322" s="20"/>
      <c r="N2322" s="20"/>
      <c r="O2322" s="20"/>
      <c r="P2322" s="20"/>
      <c r="Q2322" s="20"/>
      <c r="R2322" s="20"/>
    </row>
    <row r="2323" spans="13:18" x14ac:dyDescent="0.25">
      <c r="M2323" s="20"/>
      <c r="N2323" s="20"/>
      <c r="O2323" s="20"/>
      <c r="P2323" s="20"/>
      <c r="Q2323" s="20"/>
      <c r="R2323" s="20"/>
    </row>
    <row r="2324" spans="13:18" x14ac:dyDescent="0.25">
      <c r="M2324" s="20"/>
      <c r="N2324" s="20"/>
      <c r="O2324" s="20"/>
      <c r="P2324" s="20"/>
      <c r="Q2324" s="20"/>
      <c r="R2324" s="20"/>
    </row>
    <row r="2325" spans="13:18" x14ac:dyDescent="0.25">
      <c r="M2325" s="20"/>
      <c r="N2325" s="20"/>
      <c r="O2325" s="20"/>
      <c r="P2325" s="20"/>
      <c r="Q2325" s="20"/>
      <c r="R2325" s="20"/>
    </row>
    <row r="2326" spans="13:18" x14ac:dyDescent="0.25">
      <c r="M2326" s="20"/>
      <c r="N2326" s="20"/>
      <c r="O2326" s="20"/>
      <c r="P2326" s="20"/>
      <c r="Q2326" s="20"/>
      <c r="R2326" s="20"/>
    </row>
    <row r="2327" spans="13:18" x14ac:dyDescent="0.25">
      <c r="M2327" s="20"/>
      <c r="N2327" s="20"/>
      <c r="O2327" s="20"/>
      <c r="P2327" s="20"/>
      <c r="Q2327" s="20"/>
      <c r="R2327" s="20"/>
    </row>
    <row r="2328" spans="13:18" x14ac:dyDescent="0.25">
      <c r="M2328" s="20"/>
      <c r="N2328" s="20"/>
      <c r="O2328" s="20"/>
      <c r="P2328" s="20"/>
      <c r="Q2328" s="20"/>
      <c r="R2328" s="20"/>
    </row>
    <row r="2329" spans="13:18" x14ac:dyDescent="0.25">
      <c r="M2329" s="20"/>
      <c r="N2329" s="20"/>
      <c r="O2329" s="20"/>
      <c r="P2329" s="20"/>
      <c r="Q2329" s="20"/>
      <c r="R2329" s="20"/>
    </row>
    <row r="2330" spans="13:18" x14ac:dyDescent="0.25">
      <c r="M2330" s="20"/>
      <c r="N2330" s="20"/>
      <c r="O2330" s="20"/>
      <c r="P2330" s="20"/>
      <c r="Q2330" s="20"/>
      <c r="R2330" s="20"/>
    </row>
    <row r="2331" spans="13:18" x14ac:dyDescent="0.25">
      <c r="M2331" s="20"/>
      <c r="N2331" s="20"/>
      <c r="O2331" s="20"/>
      <c r="P2331" s="20"/>
      <c r="Q2331" s="20"/>
      <c r="R2331" s="20"/>
    </row>
    <row r="2332" spans="13:18" x14ac:dyDescent="0.25">
      <c r="M2332" s="20"/>
      <c r="N2332" s="20"/>
      <c r="O2332" s="20"/>
      <c r="P2332" s="20"/>
      <c r="Q2332" s="20"/>
      <c r="R2332" s="20"/>
    </row>
    <row r="2333" spans="13:18" x14ac:dyDescent="0.25">
      <c r="M2333" s="20"/>
      <c r="N2333" s="20"/>
      <c r="O2333" s="20"/>
      <c r="P2333" s="20"/>
      <c r="Q2333" s="20"/>
      <c r="R2333" s="20"/>
    </row>
    <row r="2334" spans="13:18" x14ac:dyDescent="0.25">
      <c r="M2334" s="20"/>
      <c r="N2334" s="20"/>
      <c r="O2334" s="20"/>
      <c r="P2334" s="20"/>
      <c r="Q2334" s="20"/>
      <c r="R2334" s="20"/>
    </row>
    <row r="2335" spans="13:18" x14ac:dyDescent="0.25">
      <c r="M2335" s="20"/>
      <c r="N2335" s="20"/>
      <c r="O2335" s="20"/>
      <c r="P2335" s="20"/>
      <c r="Q2335" s="20"/>
      <c r="R2335" s="20"/>
    </row>
    <row r="2336" spans="13:18" x14ac:dyDescent="0.25">
      <c r="M2336" s="20"/>
      <c r="N2336" s="20"/>
      <c r="O2336" s="20"/>
      <c r="P2336" s="20"/>
      <c r="Q2336" s="20"/>
      <c r="R2336" s="20"/>
    </row>
    <row r="2337" spans="13:18" x14ac:dyDescent="0.25">
      <c r="M2337" s="20"/>
      <c r="N2337" s="20"/>
      <c r="O2337" s="20"/>
      <c r="P2337" s="20"/>
      <c r="Q2337" s="20"/>
      <c r="R2337" s="20"/>
    </row>
    <row r="2338" spans="13:18" x14ac:dyDescent="0.25">
      <c r="M2338" s="20"/>
      <c r="N2338" s="20"/>
      <c r="O2338" s="20"/>
      <c r="P2338" s="20"/>
      <c r="Q2338" s="20"/>
      <c r="R2338" s="20"/>
    </row>
    <row r="2339" spans="13:18" x14ac:dyDescent="0.25">
      <c r="M2339" s="20"/>
      <c r="N2339" s="20"/>
      <c r="O2339" s="20"/>
      <c r="P2339" s="20"/>
      <c r="Q2339" s="20"/>
      <c r="R2339" s="20"/>
    </row>
    <row r="2340" spans="13:18" x14ac:dyDescent="0.25">
      <c r="M2340" s="20"/>
      <c r="N2340" s="20"/>
      <c r="O2340" s="20"/>
      <c r="P2340" s="20"/>
      <c r="Q2340" s="20"/>
      <c r="R2340" s="20"/>
    </row>
    <row r="2341" spans="13:18" x14ac:dyDescent="0.25">
      <c r="M2341" s="20"/>
      <c r="N2341" s="20"/>
      <c r="O2341" s="20"/>
      <c r="P2341" s="20"/>
      <c r="Q2341" s="20"/>
      <c r="R2341" s="20"/>
    </row>
    <row r="2342" spans="13:18" x14ac:dyDescent="0.25">
      <c r="M2342" s="20"/>
      <c r="N2342" s="20"/>
      <c r="O2342" s="20"/>
      <c r="P2342" s="20"/>
      <c r="Q2342" s="20"/>
      <c r="R2342" s="20"/>
    </row>
    <row r="2343" spans="13:18" x14ac:dyDescent="0.25">
      <c r="M2343" s="20"/>
      <c r="N2343" s="20"/>
      <c r="O2343" s="20"/>
      <c r="P2343" s="20"/>
      <c r="Q2343" s="20"/>
      <c r="R2343" s="20"/>
    </row>
    <row r="2344" spans="13:18" x14ac:dyDescent="0.25">
      <c r="M2344" s="20"/>
      <c r="N2344" s="20"/>
      <c r="O2344" s="20"/>
      <c r="P2344" s="20"/>
      <c r="Q2344" s="20"/>
      <c r="R2344" s="20"/>
    </row>
    <row r="2345" spans="13:18" x14ac:dyDescent="0.25">
      <c r="M2345" s="20"/>
      <c r="N2345" s="20"/>
      <c r="O2345" s="20"/>
      <c r="P2345" s="20"/>
      <c r="Q2345" s="20"/>
      <c r="R2345" s="20"/>
    </row>
    <row r="2346" spans="13:18" x14ac:dyDescent="0.25">
      <c r="M2346" s="20"/>
      <c r="N2346" s="20"/>
      <c r="O2346" s="20"/>
      <c r="P2346" s="20"/>
      <c r="Q2346" s="20"/>
      <c r="R2346" s="20"/>
    </row>
    <row r="2347" spans="13:18" x14ac:dyDescent="0.25">
      <c r="M2347" s="20"/>
      <c r="N2347" s="20"/>
      <c r="O2347" s="20"/>
      <c r="P2347" s="20"/>
      <c r="Q2347" s="20"/>
      <c r="R2347" s="20"/>
    </row>
    <row r="2348" spans="13:18" x14ac:dyDescent="0.25">
      <c r="M2348" s="20"/>
      <c r="N2348" s="20"/>
      <c r="O2348" s="20"/>
      <c r="P2348" s="20"/>
      <c r="Q2348" s="20"/>
      <c r="R2348" s="20"/>
    </row>
    <row r="2349" spans="13:18" x14ac:dyDescent="0.25">
      <c r="M2349" s="20"/>
      <c r="N2349" s="20"/>
      <c r="O2349" s="20"/>
      <c r="P2349" s="20"/>
      <c r="Q2349" s="20"/>
      <c r="R2349" s="20"/>
    </row>
    <row r="2350" spans="13:18" x14ac:dyDescent="0.25">
      <c r="M2350" s="20"/>
      <c r="N2350" s="20"/>
      <c r="O2350" s="20"/>
      <c r="P2350" s="20"/>
      <c r="Q2350" s="20"/>
      <c r="R2350" s="20"/>
    </row>
    <row r="2351" spans="13:18" x14ac:dyDescent="0.25">
      <c r="M2351" s="20"/>
      <c r="N2351" s="20"/>
      <c r="O2351" s="20"/>
      <c r="P2351" s="20"/>
      <c r="Q2351" s="20"/>
      <c r="R2351" s="20"/>
    </row>
    <row r="2352" spans="13:18" x14ac:dyDescent="0.25">
      <c r="M2352" s="20"/>
      <c r="N2352" s="20"/>
      <c r="O2352" s="20"/>
      <c r="P2352" s="20"/>
      <c r="Q2352" s="20"/>
      <c r="R2352" s="20"/>
    </row>
    <row r="2353" spans="13:18" x14ac:dyDescent="0.25">
      <c r="M2353" s="20"/>
      <c r="N2353" s="20"/>
      <c r="O2353" s="20"/>
      <c r="P2353" s="20"/>
      <c r="Q2353" s="20"/>
      <c r="R2353" s="20"/>
    </row>
    <row r="2354" spans="13:18" x14ac:dyDescent="0.25">
      <c r="M2354" s="20"/>
      <c r="N2354" s="20"/>
      <c r="O2354" s="20"/>
      <c r="P2354" s="20"/>
      <c r="Q2354" s="20"/>
      <c r="R2354" s="20"/>
    </row>
    <row r="2355" spans="13:18" x14ac:dyDescent="0.25">
      <c r="M2355" s="20"/>
      <c r="N2355" s="20"/>
      <c r="O2355" s="20"/>
      <c r="P2355" s="20"/>
      <c r="Q2355" s="20"/>
      <c r="R2355" s="20"/>
    </row>
    <row r="2356" spans="13:18" x14ac:dyDescent="0.25">
      <c r="M2356" s="20"/>
      <c r="N2356" s="20"/>
      <c r="O2356" s="20"/>
      <c r="P2356" s="20"/>
      <c r="Q2356" s="20"/>
      <c r="R2356" s="20"/>
    </row>
    <row r="2357" spans="13:18" x14ac:dyDescent="0.25">
      <c r="M2357" s="20"/>
      <c r="N2357" s="20"/>
      <c r="O2357" s="20"/>
      <c r="P2357" s="20"/>
      <c r="Q2357" s="20"/>
      <c r="R2357" s="20"/>
    </row>
    <row r="2358" spans="13:18" x14ac:dyDescent="0.25">
      <c r="M2358" s="20"/>
      <c r="N2358" s="20"/>
      <c r="O2358" s="20"/>
      <c r="P2358" s="20"/>
      <c r="Q2358" s="20"/>
      <c r="R2358" s="20"/>
    </row>
    <row r="2359" spans="13:18" x14ac:dyDescent="0.25">
      <c r="M2359" s="20"/>
      <c r="N2359" s="20"/>
      <c r="O2359" s="20"/>
      <c r="P2359" s="20"/>
      <c r="Q2359" s="20"/>
      <c r="R2359" s="20"/>
    </row>
    <row r="2360" spans="13:18" x14ac:dyDescent="0.25">
      <c r="M2360" s="20"/>
      <c r="N2360" s="20"/>
      <c r="O2360" s="20"/>
      <c r="P2360" s="20"/>
      <c r="Q2360" s="20"/>
      <c r="R2360" s="20"/>
    </row>
    <row r="2361" spans="13:18" x14ac:dyDescent="0.25">
      <c r="M2361" s="20"/>
      <c r="N2361" s="20"/>
      <c r="O2361" s="20"/>
      <c r="P2361" s="20"/>
      <c r="Q2361" s="20"/>
      <c r="R2361" s="20"/>
    </row>
    <row r="2362" spans="13:18" x14ac:dyDescent="0.25">
      <c r="M2362" s="20"/>
      <c r="N2362" s="20"/>
      <c r="O2362" s="20"/>
      <c r="P2362" s="20"/>
      <c r="Q2362" s="20"/>
      <c r="R2362" s="20"/>
    </row>
    <row r="2363" spans="13:18" x14ac:dyDescent="0.25">
      <c r="M2363" s="20"/>
      <c r="N2363" s="20"/>
      <c r="O2363" s="20"/>
      <c r="P2363" s="20"/>
      <c r="Q2363" s="20"/>
      <c r="R2363" s="20"/>
    </row>
    <row r="2364" spans="13:18" x14ac:dyDescent="0.25">
      <c r="M2364" s="20"/>
      <c r="N2364" s="20"/>
      <c r="O2364" s="20"/>
      <c r="P2364" s="20"/>
      <c r="Q2364" s="20"/>
      <c r="R2364" s="20"/>
    </row>
    <row r="2365" spans="13:18" x14ac:dyDescent="0.25">
      <c r="M2365" s="20"/>
      <c r="N2365" s="20"/>
      <c r="O2365" s="20"/>
      <c r="P2365" s="20"/>
      <c r="Q2365" s="20"/>
      <c r="R2365" s="20"/>
    </row>
    <row r="2366" spans="13:18" x14ac:dyDescent="0.25">
      <c r="M2366" s="20"/>
      <c r="N2366" s="20"/>
      <c r="O2366" s="20"/>
      <c r="P2366" s="20"/>
      <c r="Q2366" s="20"/>
      <c r="R2366" s="20"/>
    </row>
    <row r="2367" spans="13:18" x14ac:dyDescent="0.25">
      <c r="M2367" s="20"/>
      <c r="N2367" s="20"/>
      <c r="O2367" s="20"/>
      <c r="P2367" s="20"/>
      <c r="Q2367" s="20"/>
      <c r="R2367" s="20"/>
    </row>
    <row r="2368" spans="13:18" x14ac:dyDescent="0.25">
      <c r="M2368" s="20"/>
      <c r="N2368" s="20"/>
      <c r="O2368" s="20"/>
      <c r="P2368" s="20"/>
      <c r="Q2368" s="20"/>
      <c r="R2368" s="20"/>
    </row>
    <row r="2369" spans="13:18" x14ac:dyDescent="0.25">
      <c r="M2369" s="20"/>
      <c r="N2369" s="20"/>
      <c r="O2369" s="20"/>
      <c r="P2369" s="20"/>
      <c r="Q2369" s="20"/>
      <c r="R2369" s="20"/>
    </row>
    <row r="2370" spans="13:18" x14ac:dyDescent="0.25">
      <c r="M2370" s="20"/>
      <c r="N2370" s="20"/>
      <c r="O2370" s="20"/>
      <c r="P2370" s="20"/>
      <c r="Q2370" s="20"/>
      <c r="R2370" s="20"/>
    </row>
    <row r="2371" spans="13:18" x14ac:dyDescent="0.25">
      <c r="M2371" s="20"/>
      <c r="N2371" s="20"/>
      <c r="O2371" s="20"/>
      <c r="P2371" s="20"/>
      <c r="Q2371" s="20"/>
      <c r="R2371" s="20"/>
    </row>
    <row r="2372" spans="13:18" x14ac:dyDescent="0.25">
      <c r="M2372" s="20"/>
      <c r="N2372" s="20"/>
      <c r="O2372" s="20"/>
      <c r="P2372" s="20"/>
      <c r="Q2372" s="20"/>
      <c r="R2372" s="20"/>
    </row>
    <row r="2373" spans="13:18" x14ac:dyDescent="0.25">
      <c r="M2373" s="20"/>
      <c r="N2373" s="20"/>
      <c r="O2373" s="20"/>
      <c r="P2373" s="20"/>
      <c r="Q2373" s="20"/>
      <c r="R2373" s="20"/>
    </row>
    <row r="2374" spans="13:18" x14ac:dyDescent="0.25">
      <c r="M2374" s="20"/>
      <c r="N2374" s="20"/>
      <c r="O2374" s="20"/>
      <c r="P2374" s="20"/>
      <c r="Q2374" s="20"/>
      <c r="R2374" s="20"/>
    </row>
    <row r="2375" spans="13:18" x14ac:dyDescent="0.25">
      <c r="M2375" s="20"/>
      <c r="N2375" s="20"/>
      <c r="O2375" s="20"/>
      <c r="P2375" s="20"/>
      <c r="Q2375" s="20"/>
      <c r="R2375" s="20"/>
    </row>
    <row r="2376" spans="13:18" x14ac:dyDescent="0.25">
      <c r="M2376" s="20"/>
      <c r="N2376" s="20"/>
      <c r="O2376" s="20"/>
      <c r="P2376" s="20"/>
      <c r="Q2376" s="20"/>
      <c r="R2376" s="20"/>
    </row>
    <row r="2377" spans="13:18" x14ac:dyDescent="0.25">
      <c r="M2377" s="20"/>
      <c r="N2377" s="20"/>
      <c r="O2377" s="20"/>
      <c r="P2377" s="20"/>
      <c r="Q2377" s="20"/>
      <c r="R2377" s="20"/>
    </row>
    <row r="2378" spans="13:18" x14ac:dyDescent="0.25">
      <c r="M2378" s="20"/>
      <c r="N2378" s="20"/>
      <c r="O2378" s="20"/>
      <c r="P2378" s="20"/>
      <c r="Q2378" s="20"/>
      <c r="R2378" s="20"/>
    </row>
    <row r="2379" spans="13:18" x14ac:dyDescent="0.25">
      <c r="M2379" s="20"/>
      <c r="N2379" s="20"/>
      <c r="O2379" s="20"/>
      <c r="P2379" s="20"/>
      <c r="Q2379" s="20"/>
      <c r="R2379" s="20"/>
    </row>
    <row r="2380" spans="13:18" x14ac:dyDescent="0.25">
      <c r="M2380" s="20"/>
      <c r="N2380" s="20"/>
      <c r="O2380" s="20"/>
      <c r="P2380" s="20"/>
      <c r="Q2380" s="20"/>
      <c r="R2380" s="20"/>
    </row>
    <row r="2381" spans="13:18" x14ac:dyDescent="0.25">
      <c r="M2381" s="20"/>
      <c r="N2381" s="20"/>
      <c r="O2381" s="20"/>
      <c r="P2381" s="20"/>
      <c r="Q2381" s="20"/>
      <c r="R2381" s="20"/>
    </row>
    <row r="2382" spans="13:18" x14ac:dyDescent="0.25">
      <c r="M2382" s="20"/>
      <c r="N2382" s="20"/>
      <c r="O2382" s="20"/>
      <c r="P2382" s="20"/>
      <c r="Q2382" s="20"/>
      <c r="R2382" s="20"/>
    </row>
    <row r="2383" spans="13:18" x14ac:dyDescent="0.25">
      <c r="M2383" s="20"/>
      <c r="N2383" s="20"/>
      <c r="O2383" s="20"/>
      <c r="P2383" s="20"/>
      <c r="Q2383" s="20"/>
      <c r="R2383" s="20"/>
    </row>
    <row r="2384" spans="13:18" x14ac:dyDescent="0.25">
      <c r="M2384" s="20"/>
      <c r="N2384" s="20"/>
      <c r="O2384" s="20"/>
      <c r="P2384" s="20"/>
      <c r="Q2384" s="20"/>
      <c r="R2384" s="20"/>
    </row>
    <row r="2385" spans="13:18" x14ac:dyDescent="0.25">
      <c r="M2385" s="20"/>
      <c r="N2385" s="20"/>
      <c r="O2385" s="20"/>
      <c r="P2385" s="20"/>
      <c r="Q2385" s="20"/>
      <c r="R2385" s="20"/>
    </row>
    <row r="2386" spans="13:18" x14ac:dyDescent="0.25">
      <c r="M2386" s="20"/>
      <c r="N2386" s="20"/>
      <c r="O2386" s="20"/>
      <c r="P2386" s="20"/>
      <c r="Q2386" s="20"/>
      <c r="R2386" s="20"/>
    </row>
    <row r="2387" spans="13:18" x14ac:dyDescent="0.25">
      <c r="M2387" s="20"/>
      <c r="N2387" s="20"/>
      <c r="O2387" s="20"/>
      <c r="P2387" s="20"/>
      <c r="Q2387" s="20"/>
      <c r="R2387" s="20"/>
    </row>
    <row r="2388" spans="13:18" x14ac:dyDescent="0.25">
      <c r="M2388" s="20"/>
      <c r="N2388" s="20"/>
      <c r="O2388" s="20"/>
      <c r="P2388" s="20"/>
      <c r="Q2388" s="20"/>
      <c r="R2388" s="20"/>
    </row>
    <row r="2389" spans="13:18" x14ac:dyDescent="0.25">
      <c r="M2389" s="20"/>
      <c r="N2389" s="20"/>
      <c r="O2389" s="20"/>
      <c r="P2389" s="20"/>
      <c r="Q2389" s="20"/>
      <c r="R2389" s="20"/>
    </row>
    <row r="2390" spans="13:18" x14ac:dyDescent="0.25">
      <c r="M2390" s="20"/>
      <c r="N2390" s="20"/>
      <c r="O2390" s="20"/>
      <c r="P2390" s="20"/>
      <c r="Q2390" s="20"/>
      <c r="R2390" s="20"/>
    </row>
    <row r="2391" spans="13:18" x14ac:dyDescent="0.25">
      <c r="M2391" s="20"/>
      <c r="N2391" s="20"/>
      <c r="O2391" s="20"/>
      <c r="P2391" s="20"/>
      <c r="Q2391" s="20"/>
      <c r="R2391" s="20"/>
    </row>
    <row r="2392" spans="13:18" x14ac:dyDescent="0.25">
      <c r="M2392" s="20"/>
      <c r="N2392" s="20"/>
      <c r="O2392" s="20"/>
      <c r="P2392" s="20"/>
      <c r="Q2392" s="20"/>
      <c r="R2392" s="20"/>
    </row>
    <row r="2393" spans="13:18" x14ac:dyDescent="0.25">
      <c r="M2393" s="20"/>
      <c r="N2393" s="20"/>
      <c r="O2393" s="20"/>
      <c r="P2393" s="20"/>
      <c r="Q2393" s="20"/>
      <c r="R2393" s="20"/>
    </row>
    <row r="2394" spans="13:18" x14ac:dyDescent="0.25">
      <c r="M2394" s="20"/>
      <c r="N2394" s="20"/>
      <c r="O2394" s="20"/>
      <c r="P2394" s="20"/>
      <c r="Q2394" s="20"/>
      <c r="R2394" s="20"/>
    </row>
    <row r="2395" spans="13:18" x14ac:dyDescent="0.25">
      <c r="M2395" s="20"/>
      <c r="N2395" s="20"/>
      <c r="O2395" s="20"/>
      <c r="P2395" s="20"/>
      <c r="Q2395" s="20"/>
      <c r="R2395" s="20"/>
    </row>
    <row r="2396" spans="13:18" x14ac:dyDescent="0.25">
      <c r="M2396" s="20"/>
      <c r="N2396" s="20"/>
      <c r="O2396" s="20"/>
      <c r="P2396" s="20"/>
      <c r="Q2396" s="20"/>
      <c r="R2396" s="20"/>
    </row>
    <row r="2397" spans="13:18" x14ac:dyDescent="0.25">
      <c r="M2397" s="20"/>
      <c r="N2397" s="20"/>
      <c r="O2397" s="20"/>
      <c r="P2397" s="20"/>
      <c r="Q2397" s="20"/>
      <c r="R2397" s="20"/>
    </row>
    <row r="2398" spans="13:18" x14ac:dyDescent="0.25">
      <c r="M2398" s="20"/>
      <c r="N2398" s="20"/>
      <c r="O2398" s="20"/>
      <c r="P2398" s="20"/>
      <c r="Q2398" s="20"/>
      <c r="R2398" s="20"/>
    </row>
    <row r="2399" spans="13:18" x14ac:dyDescent="0.25">
      <c r="M2399" s="20"/>
      <c r="N2399" s="20"/>
      <c r="O2399" s="20"/>
      <c r="P2399" s="20"/>
      <c r="Q2399" s="20"/>
      <c r="R2399" s="20"/>
    </row>
    <row r="2400" spans="13:18" x14ac:dyDescent="0.25">
      <c r="M2400" s="20"/>
      <c r="N2400" s="20"/>
      <c r="O2400" s="20"/>
      <c r="P2400" s="20"/>
      <c r="Q2400" s="20"/>
      <c r="R2400" s="20"/>
    </row>
    <row r="2401" spans="13:18" x14ac:dyDescent="0.25">
      <c r="M2401" s="20"/>
      <c r="N2401" s="20"/>
      <c r="O2401" s="20"/>
      <c r="P2401" s="20"/>
      <c r="Q2401" s="20"/>
      <c r="R2401" s="20"/>
    </row>
    <row r="2402" spans="13:18" x14ac:dyDescent="0.25">
      <c r="M2402" s="20"/>
      <c r="N2402" s="20"/>
      <c r="O2402" s="20"/>
      <c r="P2402" s="20"/>
      <c r="Q2402" s="20"/>
      <c r="R2402" s="20"/>
    </row>
    <row r="2403" spans="13:18" x14ac:dyDescent="0.25">
      <c r="M2403" s="20"/>
      <c r="N2403" s="20"/>
      <c r="O2403" s="20"/>
      <c r="P2403" s="20"/>
      <c r="Q2403" s="20"/>
      <c r="R2403" s="20"/>
    </row>
    <row r="2404" spans="13:18" x14ac:dyDescent="0.25">
      <c r="M2404" s="20"/>
      <c r="N2404" s="20"/>
      <c r="O2404" s="20"/>
      <c r="P2404" s="20"/>
      <c r="Q2404" s="20"/>
      <c r="R2404" s="20"/>
    </row>
    <row r="2405" spans="13:18" x14ac:dyDescent="0.25">
      <c r="M2405" s="20"/>
      <c r="N2405" s="20"/>
      <c r="O2405" s="20"/>
      <c r="P2405" s="20"/>
      <c r="Q2405" s="20"/>
      <c r="R2405" s="20"/>
    </row>
    <row r="2406" spans="13:18" x14ac:dyDescent="0.25">
      <c r="M2406" s="20"/>
      <c r="N2406" s="20"/>
      <c r="O2406" s="20"/>
      <c r="P2406" s="20"/>
      <c r="Q2406" s="20"/>
      <c r="R2406" s="20"/>
    </row>
    <row r="2407" spans="13:18" x14ac:dyDescent="0.25">
      <c r="M2407" s="20"/>
      <c r="N2407" s="20"/>
      <c r="O2407" s="20"/>
      <c r="P2407" s="20"/>
      <c r="Q2407" s="20"/>
      <c r="R2407" s="20"/>
    </row>
    <row r="2408" spans="13:18" x14ac:dyDescent="0.25">
      <c r="M2408" s="20"/>
      <c r="N2408" s="20"/>
      <c r="O2408" s="20"/>
      <c r="P2408" s="20"/>
      <c r="Q2408" s="20"/>
      <c r="R2408" s="20"/>
    </row>
    <row r="2409" spans="13:18" x14ac:dyDescent="0.25">
      <c r="M2409" s="20"/>
      <c r="N2409" s="20"/>
      <c r="O2409" s="20"/>
      <c r="P2409" s="20"/>
      <c r="Q2409" s="20"/>
      <c r="R2409" s="20"/>
    </row>
    <row r="2410" spans="13:18" x14ac:dyDescent="0.25">
      <c r="M2410" s="20"/>
      <c r="N2410" s="20"/>
      <c r="O2410" s="20"/>
      <c r="P2410" s="20"/>
      <c r="Q2410" s="20"/>
      <c r="R2410" s="20"/>
    </row>
    <row r="2411" spans="13:18" x14ac:dyDescent="0.25">
      <c r="M2411" s="20"/>
      <c r="N2411" s="20"/>
      <c r="O2411" s="20"/>
      <c r="P2411" s="20"/>
      <c r="Q2411" s="20"/>
      <c r="R2411" s="20"/>
    </row>
    <row r="2412" spans="13:18" x14ac:dyDescent="0.25">
      <c r="M2412" s="20"/>
      <c r="N2412" s="20"/>
      <c r="O2412" s="20"/>
      <c r="P2412" s="20"/>
      <c r="Q2412" s="20"/>
      <c r="R2412" s="20"/>
    </row>
    <row r="2413" spans="13:18" x14ac:dyDescent="0.25">
      <c r="M2413" s="20"/>
      <c r="N2413" s="20"/>
      <c r="O2413" s="20"/>
      <c r="P2413" s="20"/>
      <c r="Q2413" s="20"/>
      <c r="R2413" s="20"/>
    </row>
    <row r="2414" spans="13:18" x14ac:dyDescent="0.25">
      <c r="M2414" s="20"/>
      <c r="N2414" s="20"/>
      <c r="O2414" s="20"/>
      <c r="P2414" s="20"/>
      <c r="Q2414" s="20"/>
      <c r="R2414" s="20"/>
    </row>
    <row r="2415" spans="13:18" x14ac:dyDescent="0.25">
      <c r="M2415" s="20"/>
      <c r="N2415" s="20"/>
      <c r="O2415" s="20"/>
      <c r="P2415" s="20"/>
      <c r="Q2415" s="20"/>
      <c r="R2415" s="20"/>
    </row>
    <row r="2416" spans="13:18" x14ac:dyDescent="0.25">
      <c r="M2416" s="20"/>
      <c r="N2416" s="20"/>
      <c r="O2416" s="20"/>
      <c r="P2416" s="20"/>
      <c r="Q2416" s="20"/>
      <c r="R2416" s="20"/>
    </row>
    <row r="2417" spans="13:18" x14ac:dyDescent="0.25">
      <c r="M2417" s="20"/>
      <c r="N2417" s="20"/>
      <c r="O2417" s="20"/>
      <c r="P2417" s="20"/>
      <c r="Q2417" s="20"/>
      <c r="R2417" s="20"/>
    </row>
    <row r="2418" spans="13:18" x14ac:dyDescent="0.25">
      <c r="M2418" s="20"/>
      <c r="N2418" s="20"/>
      <c r="O2418" s="20"/>
      <c r="P2418" s="20"/>
      <c r="Q2418" s="20"/>
      <c r="R2418" s="20"/>
    </row>
    <row r="2419" spans="13:18" x14ac:dyDescent="0.25">
      <c r="M2419" s="20"/>
      <c r="N2419" s="20"/>
      <c r="O2419" s="20"/>
      <c r="P2419" s="20"/>
      <c r="Q2419" s="20"/>
      <c r="R2419" s="20"/>
    </row>
    <row r="2420" spans="13:18" x14ac:dyDescent="0.25">
      <c r="M2420" s="20"/>
      <c r="N2420" s="20"/>
      <c r="O2420" s="20"/>
      <c r="P2420" s="20"/>
      <c r="Q2420" s="20"/>
      <c r="R2420" s="20"/>
    </row>
    <row r="2421" spans="13:18" x14ac:dyDescent="0.25">
      <c r="M2421" s="20"/>
      <c r="N2421" s="20"/>
      <c r="O2421" s="20"/>
      <c r="P2421" s="20"/>
      <c r="Q2421" s="20"/>
      <c r="R2421" s="20"/>
    </row>
    <row r="2422" spans="13:18" x14ac:dyDescent="0.25">
      <c r="M2422" s="20"/>
      <c r="N2422" s="20"/>
      <c r="O2422" s="20"/>
      <c r="P2422" s="20"/>
      <c r="Q2422" s="20"/>
      <c r="R2422" s="20"/>
    </row>
    <row r="2423" spans="13:18" x14ac:dyDescent="0.25">
      <c r="M2423" s="20"/>
      <c r="N2423" s="20"/>
      <c r="O2423" s="20"/>
      <c r="P2423" s="20"/>
      <c r="Q2423" s="20"/>
      <c r="R2423" s="20"/>
    </row>
    <row r="2424" spans="13:18" x14ac:dyDescent="0.25">
      <c r="M2424" s="20"/>
      <c r="N2424" s="20"/>
      <c r="O2424" s="20"/>
      <c r="P2424" s="20"/>
      <c r="Q2424" s="20"/>
      <c r="R2424" s="20"/>
    </row>
    <row r="2425" spans="13:18" x14ac:dyDescent="0.25">
      <c r="M2425" s="20"/>
      <c r="N2425" s="20"/>
      <c r="O2425" s="20"/>
      <c r="P2425" s="20"/>
      <c r="Q2425" s="20"/>
      <c r="R2425" s="20"/>
    </row>
    <row r="2426" spans="13:18" x14ac:dyDescent="0.25">
      <c r="M2426" s="20"/>
      <c r="N2426" s="20"/>
      <c r="O2426" s="20"/>
      <c r="P2426" s="20"/>
      <c r="Q2426" s="20"/>
      <c r="R2426" s="20"/>
    </row>
    <row r="2427" spans="13:18" x14ac:dyDescent="0.25">
      <c r="M2427" s="20"/>
      <c r="N2427" s="20"/>
      <c r="O2427" s="20"/>
      <c r="P2427" s="20"/>
      <c r="Q2427" s="20"/>
      <c r="R2427" s="20"/>
    </row>
    <row r="2428" spans="13:18" x14ac:dyDescent="0.25">
      <c r="M2428" s="20"/>
      <c r="N2428" s="20"/>
      <c r="O2428" s="20"/>
      <c r="P2428" s="20"/>
      <c r="Q2428" s="20"/>
      <c r="R2428" s="20"/>
    </row>
    <row r="2429" spans="13:18" x14ac:dyDescent="0.25">
      <c r="M2429" s="20"/>
      <c r="N2429" s="20"/>
      <c r="O2429" s="20"/>
      <c r="P2429" s="20"/>
      <c r="Q2429" s="20"/>
      <c r="R2429" s="20"/>
    </row>
    <row r="2430" spans="13:18" x14ac:dyDescent="0.25">
      <c r="M2430" s="20"/>
      <c r="N2430" s="20"/>
      <c r="O2430" s="20"/>
      <c r="P2430" s="20"/>
      <c r="Q2430" s="20"/>
      <c r="R2430" s="20"/>
    </row>
    <row r="2431" spans="13:18" x14ac:dyDescent="0.25">
      <c r="M2431" s="20"/>
      <c r="N2431" s="20"/>
      <c r="O2431" s="20"/>
      <c r="P2431" s="20"/>
      <c r="Q2431" s="20"/>
      <c r="R2431" s="20"/>
    </row>
    <row r="2432" spans="13:18" x14ac:dyDescent="0.25">
      <c r="M2432" s="20"/>
      <c r="N2432" s="20"/>
      <c r="O2432" s="20"/>
      <c r="P2432" s="20"/>
      <c r="Q2432" s="20"/>
      <c r="R2432" s="20"/>
    </row>
    <row r="2433" spans="13:18" x14ac:dyDescent="0.25">
      <c r="M2433" s="20"/>
      <c r="N2433" s="20"/>
      <c r="O2433" s="20"/>
      <c r="P2433" s="20"/>
      <c r="Q2433" s="20"/>
      <c r="R2433" s="20"/>
    </row>
    <row r="2434" spans="13:18" x14ac:dyDescent="0.25">
      <c r="M2434" s="20"/>
      <c r="N2434" s="20"/>
      <c r="O2434" s="20"/>
      <c r="P2434" s="20"/>
      <c r="Q2434" s="20"/>
      <c r="R2434" s="20"/>
    </row>
    <row r="2435" spans="13:18" x14ac:dyDescent="0.25">
      <c r="M2435" s="20"/>
      <c r="N2435" s="20"/>
      <c r="O2435" s="20"/>
      <c r="P2435" s="20"/>
      <c r="Q2435" s="20"/>
      <c r="R2435" s="20"/>
    </row>
    <row r="2436" spans="13:18" x14ac:dyDescent="0.25">
      <c r="M2436" s="20"/>
      <c r="N2436" s="20"/>
      <c r="O2436" s="20"/>
      <c r="P2436" s="20"/>
      <c r="Q2436" s="20"/>
      <c r="R2436" s="20"/>
    </row>
    <row r="2437" spans="13:18" x14ac:dyDescent="0.25">
      <c r="M2437" s="20"/>
      <c r="N2437" s="20"/>
      <c r="O2437" s="20"/>
      <c r="P2437" s="20"/>
      <c r="Q2437" s="20"/>
      <c r="R2437" s="20"/>
    </row>
    <row r="2438" spans="13:18" x14ac:dyDescent="0.25">
      <c r="M2438" s="20"/>
      <c r="N2438" s="20"/>
      <c r="O2438" s="20"/>
      <c r="P2438" s="20"/>
      <c r="Q2438" s="20"/>
      <c r="R2438" s="20"/>
    </row>
    <row r="2439" spans="13:18" x14ac:dyDescent="0.25">
      <c r="M2439" s="20"/>
      <c r="N2439" s="20"/>
      <c r="O2439" s="20"/>
      <c r="P2439" s="20"/>
      <c r="Q2439" s="20"/>
      <c r="R2439" s="20"/>
    </row>
    <row r="2440" spans="13:18" x14ac:dyDescent="0.25">
      <c r="M2440" s="20"/>
      <c r="N2440" s="20"/>
      <c r="O2440" s="20"/>
      <c r="P2440" s="20"/>
      <c r="Q2440" s="20"/>
      <c r="R2440" s="20"/>
    </row>
    <row r="2441" spans="13:18" x14ac:dyDescent="0.25">
      <c r="M2441" s="20"/>
      <c r="N2441" s="20"/>
      <c r="O2441" s="20"/>
      <c r="P2441" s="20"/>
      <c r="Q2441" s="20"/>
      <c r="R2441" s="20"/>
    </row>
    <row r="2442" spans="13:18" x14ac:dyDescent="0.25">
      <c r="M2442" s="20"/>
      <c r="N2442" s="20"/>
      <c r="O2442" s="20"/>
      <c r="P2442" s="20"/>
      <c r="Q2442" s="20"/>
      <c r="R2442" s="20"/>
    </row>
    <row r="2443" spans="13:18" x14ac:dyDescent="0.25">
      <c r="M2443" s="20"/>
      <c r="N2443" s="20"/>
      <c r="O2443" s="20"/>
      <c r="P2443" s="20"/>
      <c r="Q2443" s="20"/>
      <c r="R2443" s="20"/>
    </row>
    <row r="2444" spans="13:18" x14ac:dyDescent="0.25">
      <c r="M2444" s="20"/>
      <c r="N2444" s="20"/>
      <c r="O2444" s="20"/>
      <c r="P2444" s="20"/>
      <c r="Q2444" s="20"/>
      <c r="R2444" s="20"/>
    </row>
    <row r="2445" spans="13:18" x14ac:dyDescent="0.25">
      <c r="M2445" s="20"/>
      <c r="N2445" s="20"/>
      <c r="O2445" s="20"/>
      <c r="P2445" s="20"/>
      <c r="Q2445" s="20"/>
      <c r="R2445" s="20"/>
    </row>
    <row r="2446" spans="13:18" x14ac:dyDescent="0.25">
      <c r="M2446" s="20"/>
      <c r="N2446" s="20"/>
      <c r="O2446" s="20"/>
      <c r="P2446" s="20"/>
      <c r="Q2446" s="20"/>
      <c r="R2446" s="20"/>
    </row>
    <row r="2447" spans="13:18" x14ac:dyDescent="0.25">
      <c r="M2447" s="20"/>
      <c r="N2447" s="20"/>
      <c r="O2447" s="20"/>
      <c r="P2447" s="20"/>
      <c r="Q2447" s="20"/>
      <c r="R2447" s="20"/>
    </row>
    <row r="2448" spans="13:18" x14ac:dyDescent="0.25">
      <c r="M2448" s="20"/>
      <c r="N2448" s="20"/>
      <c r="O2448" s="20"/>
      <c r="P2448" s="20"/>
      <c r="Q2448" s="20"/>
      <c r="R2448" s="20"/>
    </row>
    <row r="2449" spans="13:18" x14ac:dyDescent="0.25">
      <c r="M2449" s="20"/>
      <c r="N2449" s="20"/>
      <c r="O2449" s="20"/>
      <c r="P2449" s="20"/>
      <c r="Q2449" s="20"/>
      <c r="R2449" s="20"/>
    </row>
    <row r="2450" spans="13:18" x14ac:dyDescent="0.25">
      <c r="M2450" s="20"/>
      <c r="N2450" s="20"/>
      <c r="O2450" s="20"/>
      <c r="P2450" s="20"/>
      <c r="Q2450" s="20"/>
      <c r="R2450" s="20"/>
    </row>
    <row r="2451" spans="13:18" x14ac:dyDescent="0.25">
      <c r="M2451" s="20"/>
      <c r="N2451" s="20"/>
      <c r="O2451" s="20"/>
      <c r="P2451" s="20"/>
      <c r="Q2451" s="20"/>
      <c r="R2451" s="20"/>
    </row>
    <row r="2452" spans="13:18" x14ac:dyDescent="0.25">
      <c r="M2452" s="20"/>
      <c r="N2452" s="20"/>
      <c r="O2452" s="20"/>
      <c r="P2452" s="20"/>
      <c r="Q2452" s="20"/>
      <c r="R2452" s="20"/>
    </row>
    <row r="2453" spans="13:18" x14ac:dyDescent="0.25">
      <c r="M2453" s="20"/>
      <c r="N2453" s="20"/>
      <c r="O2453" s="20"/>
      <c r="P2453" s="20"/>
      <c r="Q2453" s="20"/>
      <c r="R2453" s="20"/>
    </row>
    <row r="2454" spans="13:18" x14ac:dyDescent="0.25">
      <c r="M2454" s="20"/>
      <c r="N2454" s="20"/>
      <c r="O2454" s="20"/>
      <c r="P2454" s="20"/>
      <c r="Q2454" s="20"/>
      <c r="R2454" s="20"/>
    </row>
    <row r="2455" spans="13:18" x14ac:dyDescent="0.25">
      <c r="M2455" s="20"/>
      <c r="N2455" s="20"/>
      <c r="O2455" s="20"/>
      <c r="P2455" s="20"/>
      <c r="Q2455" s="20"/>
      <c r="R2455" s="20"/>
    </row>
    <row r="2456" spans="13:18" x14ac:dyDescent="0.25">
      <c r="M2456" s="20"/>
      <c r="N2456" s="20"/>
      <c r="O2456" s="20"/>
      <c r="P2456" s="20"/>
      <c r="Q2456" s="20"/>
      <c r="R2456" s="20"/>
    </row>
    <row r="2457" spans="13:18" x14ac:dyDescent="0.25">
      <c r="M2457" s="20"/>
      <c r="N2457" s="20"/>
      <c r="O2457" s="20"/>
      <c r="P2457" s="20"/>
      <c r="Q2457" s="20"/>
      <c r="R2457" s="20"/>
    </row>
    <row r="2458" spans="13:18" x14ac:dyDescent="0.25">
      <c r="M2458" s="20"/>
      <c r="N2458" s="20"/>
      <c r="O2458" s="20"/>
      <c r="P2458" s="20"/>
      <c r="Q2458" s="20"/>
      <c r="R2458" s="20"/>
    </row>
    <row r="2459" spans="13:18" x14ac:dyDescent="0.25">
      <c r="M2459" s="20"/>
      <c r="N2459" s="20"/>
      <c r="O2459" s="20"/>
      <c r="P2459" s="20"/>
      <c r="Q2459" s="20"/>
      <c r="R2459" s="20"/>
    </row>
    <row r="2460" spans="13:18" x14ac:dyDescent="0.25">
      <c r="M2460" s="20"/>
      <c r="N2460" s="20"/>
      <c r="O2460" s="20"/>
      <c r="P2460" s="20"/>
      <c r="Q2460" s="20"/>
      <c r="R2460" s="20"/>
    </row>
    <row r="2461" spans="13:18" x14ac:dyDescent="0.25">
      <c r="M2461" s="20"/>
      <c r="N2461" s="20"/>
      <c r="O2461" s="20"/>
      <c r="P2461" s="20"/>
      <c r="Q2461" s="20"/>
      <c r="R2461" s="20"/>
    </row>
    <row r="2462" spans="13:18" x14ac:dyDescent="0.25">
      <c r="M2462" s="20"/>
      <c r="N2462" s="20"/>
      <c r="O2462" s="20"/>
      <c r="P2462" s="20"/>
      <c r="Q2462" s="20"/>
      <c r="R2462" s="20"/>
    </row>
    <row r="2463" spans="13:18" x14ac:dyDescent="0.25">
      <c r="M2463" s="20"/>
      <c r="N2463" s="20"/>
      <c r="O2463" s="20"/>
      <c r="P2463" s="20"/>
      <c r="Q2463" s="20"/>
      <c r="R2463" s="20"/>
    </row>
    <row r="2464" spans="13:18" x14ac:dyDescent="0.25">
      <c r="M2464" s="20"/>
      <c r="N2464" s="20"/>
      <c r="O2464" s="20"/>
      <c r="P2464" s="20"/>
      <c r="Q2464" s="20"/>
      <c r="R2464" s="20"/>
    </row>
    <row r="2465" spans="13:18" x14ac:dyDescent="0.25">
      <c r="M2465" s="20"/>
      <c r="N2465" s="20"/>
      <c r="O2465" s="20"/>
      <c r="P2465" s="20"/>
      <c r="Q2465" s="20"/>
      <c r="R2465" s="20"/>
    </row>
    <row r="2466" spans="13:18" x14ac:dyDescent="0.25">
      <c r="M2466" s="20"/>
      <c r="N2466" s="20"/>
      <c r="O2466" s="20"/>
      <c r="P2466" s="20"/>
      <c r="Q2466" s="20"/>
      <c r="R2466" s="20"/>
    </row>
    <row r="2467" spans="13:18" x14ac:dyDescent="0.25">
      <c r="M2467" s="20"/>
      <c r="N2467" s="20"/>
      <c r="O2467" s="20"/>
      <c r="P2467" s="20"/>
      <c r="Q2467" s="20"/>
      <c r="R2467" s="20"/>
    </row>
    <row r="2468" spans="13:18" x14ac:dyDescent="0.25">
      <c r="M2468" s="20"/>
      <c r="N2468" s="20"/>
      <c r="O2468" s="20"/>
      <c r="P2468" s="20"/>
      <c r="Q2468" s="20"/>
      <c r="R2468" s="20"/>
    </row>
    <row r="2469" spans="13:18" x14ac:dyDescent="0.25">
      <c r="M2469" s="20"/>
      <c r="N2469" s="20"/>
      <c r="O2469" s="20"/>
      <c r="P2469" s="20"/>
      <c r="Q2469" s="20"/>
      <c r="R2469" s="20"/>
    </row>
    <row r="2470" spans="13:18" x14ac:dyDescent="0.25">
      <c r="M2470" s="20"/>
      <c r="N2470" s="20"/>
      <c r="O2470" s="20"/>
      <c r="P2470" s="20"/>
      <c r="Q2470" s="20"/>
      <c r="R2470" s="20"/>
    </row>
    <row r="2471" spans="13:18" x14ac:dyDescent="0.25">
      <c r="M2471" s="20"/>
      <c r="N2471" s="20"/>
      <c r="O2471" s="20"/>
      <c r="P2471" s="20"/>
      <c r="Q2471" s="20"/>
      <c r="R2471" s="20"/>
    </row>
    <row r="2472" spans="13:18" x14ac:dyDescent="0.25">
      <c r="M2472" s="20"/>
      <c r="N2472" s="20"/>
      <c r="O2472" s="20"/>
      <c r="P2472" s="20"/>
      <c r="Q2472" s="20"/>
      <c r="R2472" s="20"/>
    </row>
    <row r="2473" spans="13:18" x14ac:dyDescent="0.25">
      <c r="M2473" s="20"/>
      <c r="N2473" s="20"/>
      <c r="O2473" s="20"/>
      <c r="P2473" s="20"/>
      <c r="Q2473" s="20"/>
      <c r="R2473" s="20"/>
    </row>
    <row r="2474" spans="13:18" x14ac:dyDescent="0.25">
      <c r="M2474" s="20"/>
      <c r="N2474" s="20"/>
      <c r="O2474" s="20"/>
      <c r="P2474" s="20"/>
      <c r="Q2474" s="20"/>
      <c r="R2474" s="20"/>
    </row>
    <row r="2475" spans="13:18" x14ac:dyDescent="0.25">
      <c r="M2475" s="20"/>
      <c r="N2475" s="20"/>
      <c r="O2475" s="20"/>
      <c r="P2475" s="20"/>
      <c r="Q2475" s="20"/>
      <c r="R2475" s="20"/>
    </row>
    <row r="2476" spans="13:18" x14ac:dyDescent="0.25">
      <c r="M2476" s="20"/>
      <c r="N2476" s="20"/>
      <c r="O2476" s="20"/>
      <c r="P2476" s="20"/>
      <c r="Q2476" s="20"/>
      <c r="R2476" s="20"/>
    </row>
    <row r="2477" spans="13:18" x14ac:dyDescent="0.25">
      <c r="M2477" s="20"/>
      <c r="N2477" s="20"/>
      <c r="O2477" s="20"/>
      <c r="P2477" s="20"/>
      <c r="Q2477" s="20"/>
      <c r="R2477" s="20"/>
    </row>
    <row r="2478" spans="13:18" x14ac:dyDescent="0.25">
      <c r="M2478" s="20"/>
      <c r="N2478" s="20"/>
      <c r="O2478" s="20"/>
      <c r="P2478" s="20"/>
      <c r="Q2478" s="20"/>
      <c r="R2478" s="20"/>
    </row>
    <row r="2479" spans="13:18" x14ac:dyDescent="0.25">
      <c r="M2479" s="20"/>
      <c r="N2479" s="20"/>
      <c r="O2479" s="20"/>
      <c r="P2479" s="20"/>
      <c r="Q2479" s="20"/>
      <c r="R2479" s="20"/>
    </row>
    <row r="2480" spans="13:18" x14ac:dyDescent="0.25">
      <c r="M2480" s="20"/>
      <c r="N2480" s="20"/>
      <c r="O2480" s="20"/>
      <c r="P2480" s="20"/>
      <c r="Q2480" s="20"/>
      <c r="R2480" s="20"/>
    </row>
    <row r="2481" spans="13:18" x14ac:dyDescent="0.25">
      <c r="M2481" s="20"/>
      <c r="N2481" s="20"/>
      <c r="O2481" s="20"/>
      <c r="P2481" s="20"/>
      <c r="Q2481" s="20"/>
      <c r="R2481" s="20"/>
    </row>
    <row r="2482" spans="13:18" x14ac:dyDescent="0.25">
      <c r="M2482" s="20"/>
      <c r="N2482" s="20"/>
      <c r="O2482" s="20"/>
      <c r="P2482" s="20"/>
      <c r="Q2482" s="20"/>
      <c r="R2482" s="20"/>
    </row>
    <row r="2483" spans="13:18" x14ac:dyDescent="0.25">
      <c r="M2483" s="20"/>
      <c r="N2483" s="20"/>
      <c r="O2483" s="20"/>
      <c r="P2483" s="20"/>
      <c r="Q2483" s="20"/>
      <c r="R2483" s="20"/>
    </row>
    <row r="2484" spans="13:18" x14ac:dyDescent="0.25">
      <c r="M2484" s="20"/>
      <c r="N2484" s="20"/>
      <c r="O2484" s="20"/>
      <c r="P2484" s="20"/>
      <c r="Q2484" s="20"/>
      <c r="R2484" s="20"/>
    </row>
    <row r="2485" spans="13:18" x14ac:dyDescent="0.25">
      <c r="M2485" s="20"/>
      <c r="N2485" s="20"/>
      <c r="O2485" s="20"/>
      <c r="P2485" s="20"/>
      <c r="Q2485" s="20"/>
      <c r="R2485" s="20"/>
    </row>
    <row r="2486" spans="13:18" x14ac:dyDescent="0.25">
      <c r="M2486" s="20"/>
      <c r="N2486" s="20"/>
      <c r="O2486" s="20"/>
      <c r="P2486" s="20"/>
      <c r="Q2486" s="20"/>
      <c r="R2486" s="20"/>
    </row>
    <row r="2487" spans="13:18" x14ac:dyDescent="0.25">
      <c r="M2487" s="20"/>
      <c r="N2487" s="20"/>
      <c r="O2487" s="20"/>
      <c r="P2487" s="20"/>
      <c r="Q2487" s="20"/>
      <c r="R2487" s="20"/>
    </row>
    <row r="2488" spans="13:18" x14ac:dyDescent="0.25">
      <c r="M2488" s="20"/>
      <c r="N2488" s="20"/>
      <c r="O2488" s="20"/>
      <c r="P2488" s="20"/>
      <c r="Q2488" s="20"/>
      <c r="R2488" s="20"/>
    </row>
    <row r="2489" spans="13:18" x14ac:dyDescent="0.25">
      <c r="M2489" s="20"/>
      <c r="N2489" s="20"/>
      <c r="O2489" s="20"/>
      <c r="P2489" s="20"/>
      <c r="Q2489" s="20"/>
      <c r="R2489" s="20"/>
    </row>
    <row r="2490" spans="13:18" x14ac:dyDescent="0.25">
      <c r="M2490" s="20"/>
      <c r="N2490" s="20"/>
      <c r="O2490" s="20"/>
      <c r="P2490" s="20"/>
      <c r="Q2490" s="20"/>
      <c r="R2490" s="20"/>
    </row>
    <row r="2491" spans="13:18" x14ac:dyDescent="0.25">
      <c r="M2491" s="20"/>
      <c r="N2491" s="20"/>
      <c r="O2491" s="20"/>
      <c r="P2491" s="20"/>
      <c r="Q2491" s="20"/>
      <c r="R2491" s="20"/>
    </row>
    <row r="2492" spans="13:18" x14ac:dyDescent="0.25">
      <c r="M2492" s="20"/>
      <c r="N2492" s="20"/>
      <c r="O2492" s="20"/>
      <c r="P2492" s="20"/>
      <c r="Q2492" s="20"/>
      <c r="R2492" s="20"/>
    </row>
    <row r="2493" spans="13:18" x14ac:dyDescent="0.25">
      <c r="M2493" s="20"/>
      <c r="N2493" s="20"/>
      <c r="O2493" s="20"/>
      <c r="P2493" s="20"/>
      <c r="Q2493" s="20"/>
      <c r="R2493" s="20"/>
    </row>
    <row r="2494" spans="13:18" x14ac:dyDescent="0.25">
      <c r="M2494" s="20"/>
      <c r="N2494" s="20"/>
      <c r="O2494" s="20"/>
      <c r="P2494" s="20"/>
      <c r="Q2494" s="20"/>
      <c r="R2494" s="20"/>
    </row>
    <row r="2495" spans="13:18" x14ac:dyDescent="0.25">
      <c r="M2495" s="20"/>
      <c r="N2495" s="20"/>
      <c r="O2495" s="20"/>
      <c r="P2495" s="20"/>
      <c r="Q2495" s="20"/>
      <c r="R2495" s="20"/>
    </row>
    <row r="2496" spans="13:18" x14ac:dyDescent="0.25">
      <c r="M2496" s="20"/>
      <c r="N2496" s="20"/>
      <c r="O2496" s="20"/>
      <c r="P2496" s="20"/>
      <c r="Q2496" s="20"/>
      <c r="R2496" s="20"/>
    </row>
    <row r="2497" spans="13:18" x14ac:dyDescent="0.25">
      <c r="M2497" s="20"/>
      <c r="N2497" s="20"/>
      <c r="O2497" s="20"/>
      <c r="P2497" s="20"/>
      <c r="Q2497" s="20"/>
      <c r="R2497" s="20"/>
    </row>
    <row r="2498" spans="13:18" x14ac:dyDescent="0.25">
      <c r="M2498" s="20"/>
      <c r="N2498" s="20"/>
      <c r="O2498" s="20"/>
      <c r="P2498" s="20"/>
      <c r="Q2498" s="20"/>
      <c r="R2498" s="20"/>
    </row>
    <row r="2499" spans="13:18" x14ac:dyDescent="0.25">
      <c r="M2499" s="20"/>
      <c r="N2499" s="20"/>
      <c r="O2499" s="20"/>
      <c r="P2499" s="20"/>
      <c r="Q2499" s="20"/>
      <c r="R2499" s="20"/>
    </row>
    <row r="2500" spans="13:18" x14ac:dyDescent="0.25">
      <c r="M2500" s="20"/>
      <c r="N2500" s="20"/>
      <c r="O2500" s="20"/>
      <c r="P2500" s="20"/>
      <c r="Q2500" s="20"/>
      <c r="R2500" s="20"/>
    </row>
    <row r="2501" spans="13:18" x14ac:dyDescent="0.25">
      <c r="M2501" s="20"/>
      <c r="N2501" s="20"/>
      <c r="O2501" s="20"/>
      <c r="P2501" s="20"/>
      <c r="Q2501" s="20"/>
      <c r="R2501" s="20"/>
    </row>
    <row r="2502" spans="13:18" x14ac:dyDescent="0.25">
      <c r="M2502" s="20"/>
      <c r="N2502" s="20"/>
      <c r="O2502" s="20"/>
      <c r="P2502" s="20"/>
      <c r="Q2502" s="20"/>
      <c r="R2502" s="20"/>
    </row>
    <row r="2503" spans="13:18" x14ac:dyDescent="0.25">
      <c r="M2503" s="20"/>
      <c r="N2503" s="20"/>
      <c r="O2503" s="20"/>
      <c r="P2503" s="20"/>
      <c r="Q2503" s="20"/>
      <c r="R2503" s="20"/>
    </row>
    <row r="2504" spans="13:18" x14ac:dyDescent="0.25">
      <c r="M2504" s="20"/>
      <c r="N2504" s="20"/>
      <c r="O2504" s="20"/>
      <c r="P2504" s="20"/>
      <c r="Q2504" s="20"/>
      <c r="R2504" s="20"/>
    </row>
    <row r="2505" spans="13:18" x14ac:dyDescent="0.25">
      <c r="M2505" s="20"/>
      <c r="N2505" s="20"/>
      <c r="O2505" s="20"/>
      <c r="P2505" s="20"/>
      <c r="Q2505" s="20"/>
      <c r="R2505" s="20"/>
    </row>
    <row r="2506" spans="13:18" x14ac:dyDescent="0.25">
      <c r="M2506" s="20"/>
      <c r="N2506" s="20"/>
      <c r="O2506" s="20"/>
      <c r="P2506" s="20"/>
      <c r="Q2506" s="20"/>
      <c r="R2506" s="20"/>
    </row>
    <row r="2507" spans="13:18" x14ac:dyDescent="0.25">
      <c r="M2507" s="20"/>
      <c r="N2507" s="20"/>
      <c r="O2507" s="20"/>
      <c r="P2507" s="20"/>
      <c r="Q2507" s="20"/>
      <c r="R2507" s="20"/>
    </row>
    <row r="2508" spans="13:18" x14ac:dyDescent="0.25">
      <c r="M2508" s="20"/>
      <c r="N2508" s="20"/>
      <c r="O2508" s="20"/>
      <c r="P2508" s="20"/>
      <c r="Q2508" s="20"/>
      <c r="R2508" s="20"/>
    </row>
    <row r="2509" spans="13:18" x14ac:dyDescent="0.25">
      <c r="M2509" s="20"/>
      <c r="N2509" s="20"/>
      <c r="O2509" s="20"/>
      <c r="P2509" s="20"/>
      <c r="Q2509" s="20"/>
      <c r="R2509" s="20"/>
    </row>
    <row r="2510" spans="13:18" x14ac:dyDescent="0.25">
      <c r="M2510" s="20"/>
      <c r="N2510" s="20"/>
      <c r="O2510" s="20"/>
      <c r="P2510" s="20"/>
      <c r="Q2510" s="20"/>
      <c r="R2510" s="20"/>
    </row>
    <row r="2511" spans="13:18" x14ac:dyDescent="0.25">
      <c r="M2511" s="20"/>
      <c r="N2511" s="20"/>
      <c r="O2511" s="20"/>
      <c r="P2511" s="20"/>
      <c r="Q2511" s="20"/>
      <c r="R2511" s="20"/>
    </row>
    <row r="2512" spans="13:18" x14ac:dyDescent="0.25">
      <c r="M2512" s="20"/>
      <c r="N2512" s="20"/>
      <c r="O2512" s="20"/>
      <c r="P2512" s="20"/>
      <c r="Q2512" s="20"/>
      <c r="R2512" s="20"/>
    </row>
    <row r="2513" spans="13:18" x14ac:dyDescent="0.25">
      <c r="M2513" s="20"/>
      <c r="N2513" s="20"/>
      <c r="O2513" s="20"/>
      <c r="P2513" s="20"/>
      <c r="Q2513" s="20"/>
      <c r="R2513" s="20"/>
    </row>
    <row r="2514" spans="13:18" x14ac:dyDescent="0.25">
      <c r="M2514" s="20"/>
      <c r="N2514" s="20"/>
      <c r="O2514" s="20"/>
      <c r="P2514" s="20"/>
      <c r="Q2514" s="20"/>
      <c r="R2514" s="20"/>
    </row>
    <row r="2515" spans="13:18" x14ac:dyDescent="0.25">
      <c r="M2515" s="20"/>
      <c r="N2515" s="20"/>
      <c r="O2515" s="20"/>
      <c r="P2515" s="20"/>
      <c r="Q2515" s="20"/>
      <c r="R2515" s="20"/>
    </row>
    <row r="2516" spans="13:18" x14ac:dyDescent="0.25">
      <c r="M2516" s="20"/>
      <c r="N2516" s="20"/>
      <c r="O2516" s="20"/>
      <c r="P2516" s="20"/>
      <c r="Q2516" s="20"/>
      <c r="R2516" s="20"/>
    </row>
    <row r="2517" spans="13:18" x14ac:dyDescent="0.25">
      <c r="M2517" s="20"/>
      <c r="N2517" s="20"/>
      <c r="O2517" s="20"/>
      <c r="P2517" s="20"/>
      <c r="Q2517" s="20"/>
      <c r="R2517" s="20"/>
    </row>
    <row r="2518" spans="13:18" x14ac:dyDescent="0.25">
      <c r="M2518" s="20"/>
      <c r="N2518" s="20"/>
      <c r="O2518" s="20"/>
      <c r="P2518" s="20"/>
      <c r="Q2518" s="20"/>
      <c r="R2518" s="20"/>
    </row>
    <row r="2519" spans="13:18" x14ac:dyDescent="0.25">
      <c r="M2519" s="20"/>
      <c r="N2519" s="20"/>
      <c r="O2519" s="20"/>
      <c r="P2519" s="20"/>
      <c r="Q2519" s="20"/>
      <c r="R2519" s="20"/>
    </row>
    <row r="2520" spans="13:18" x14ac:dyDescent="0.25">
      <c r="M2520" s="20"/>
      <c r="N2520" s="20"/>
      <c r="O2520" s="20"/>
      <c r="P2520" s="20"/>
      <c r="Q2520" s="20"/>
      <c r="R2520" s="20"/>
    </row>
    <row r="2521" spans="13:18" x14ac:dyDescent="0.25">
      <c r="M2521" s="20"/>
      <c r="N2521" s="20"/>
      <c r="O2521" s="20"/>
      <c r="P2521" s="20"/>
      <c r="Q2521" s="20"/>
      <c r="R2521" s="20"/>
    </row>
    <row r="2522" spans="13:18" x14ac:dyDescent="0.25">
      <c r="M2522" s="20"/>
      <c r="N2522" s="20"/>
      <c r="O2522" s="20"/>
      <c r="P2522" s="20"/>
      <c r="Q2522" s="20"/>
      <c r="R2522" s="20"/>
    </row>
    <row r="2523" spans="13:18" x14ac:dyDescent="0.25">
      <c r="M2523" s="20"/>
      <c r="N2523" s="20"/>
      <c r="O2523" s="20"/>
      <c r="P2523" s="20"/>
      <c r="Q2523" s="20"/>
      <c r="R2523" s="20"/>
    </row>
    <row r="2524" spans="13:18" x14ac:dyDescent="0.25">
      <c r="M2524" s="20"/>
      <c r="N2524" s="20"/>
      <c r="O2524" s="20"/>
      <c r="P2524" s="20"/>
      <c r="Q2524" s="20"/>
      <c r="R2524" s="20"/>
    </row>
    <row r="2525" spans="13:18" x14ac:dyDescent="0.25">
      <c r="M2525" s="20"/>
      <c r="N2525" s="20"/>
      <c r="O2525" s="20"/>
      <c r="P2525" s="20"/>
      <c r="Q2525" s="20"/>
      <c r="R2525" s="20"/>
    </row>
    <row r="2526" spans="13:18" x14ac:dyDescent="0.25">
      <c r="M2526" s="20"/>
      <c r="N2526" s="20"/>
      <c r="O2526" s="20"/>
      <c r="P2526" s="20"/>
      <c r="Q2526" s="20"/>
      <c r="R2526" s="20"/>
    </row>
    <row r="2527" spans="13:18" x14ac:dyDescent="0.25">
      <c r="M2527" s="20"/>
      <c r="N2527" s="20"/>
      <c r="O2527" s="20"/>
      <c r="P2527" s="20"/>
      <c r="Q2527" s="20"/>
      <c r="R2527" s="20"/>
    </row>
    <row r="2528" spans="13:18" x14ac:dyDescent="0.25">
      <c r="M2528" s="20"/>
      <c r="N2528" s="20"/>
      <c r="O2528" s="20"/>
      <c r="P2528" s="20"/>
      <c r="Q2528" s="20"/>
      <c r="R2528" s="20"/>
    </row>
    <row r="2529" spans="13:18" x14ac:dyDescent="0.25">
      <c r="M2529" s="20"/>
      <c r="N2529" s="20"/>
      <c r="O2529" s="20"/>
      <c r="P2529" s="20"/>
      <c r="Q2529" s="20"/>
      <c r="R2529" s="20"/>
    </row>
    <row r="2530" spans="13:18" x14ac:dyDescent="0.25">
      <c r="M2530" s="20"/>
      <c r="N2530" s="20"/>
      <c r="O2530" s="20"/>
      <c r="P2530" s="20"/>
      <c r="Q2530" s="20"/>
      <c r="R2530" s="20"/>
    </row>
    <row r="2531" spans="13:18" x14ac:dyDescent="0.25">
      <c r="M2531" s="20"/>
      <c r="N2531" s="20"/>
      <c r="O2531" s="20"/>
      <c r="P2531" s="20"/>
      <c r="Q2531" s="20"/>
      <c r="R2531" s="20"/>
    </row>
    <row r="2532" spans="13:18" x14ac:dyDescent="0.25">
      <c r="M2532" s="20"/>
      <c r="N2532" s="20"/>
      <c r="O2532" s="20"/>
      <c r="P2532" s="20"/>
      <c r="Q2532" s="20"/>
      <c r="R2532" s="20"/>
    </row>
    <row r="2533" spans="13:18" x14ac:dyDescent="0.25">
      <c r="M2533" s="20"/>
      <c r="N2533" s="20"/>
      <c r="O2533" s="20"/>
      <c r="P2533" s="20"/>
      <c r="Q2533" s="20"/>
      <c r="R2533" s="20"/>
    </row>
    <row r="2534" spans="13:18" x14ac:dyDescent="0.25">
      <c r="M2534" s="20"/>
      <c r="N2534" s="20"/>
      <c r="O2534" s="20"/>
      <c r="P2534" s="20"/>
      <c r="Q2534" s="20"/>
      <c r="R2534" s="20"/>
    </row>
    <row r="2535" spans="13:18" x14ac:dyDescent="0.25">
      <c r="M2535" s="20"/>
      <c r="N2535" s="20"/>
      <c r="O2535" s="20"/>
      <c r="P2535" s="20"/>
      <c r="Q2535" s="20"/>
      <c r="R2535" s="20"/>
    </row>
    <row r="2536" spans="13:18" x14ac:dyDescent="0.25">
      <c r="M2536" s="20"/>
      <c r="N2536" s="20"/>
      <c r="O2536" s="20"/>
      <c r="P2536" s="20"/>
      <c r="Q2536" s="20"/>
      <c r="R2536" s="20"/>
    </row>
    <row r="2537" spans="13:18" x14ac:dyDescent="0.25">
      <c r="M2537" s="20"/>
      <c r="N2537" s="20"/>
      <c r="O2537" s="20"/>
      <c r="P2537" s="20"/>
      <c r="Q2537" s="20"/>
      <c r="R2537" s="20"/>
    </row>
    <row r="2538" spans="13:18" x14ac:dyDescent="0.25">
      <c r="M2538" s="20"/>
      <c r="N2538" s="20"/>
      <c r="O2538" s="20"/>
      <c r="P2538" s="20"/>
      <c r="Q2538" s="20"/>
      <c r="R2538" s="20"/>
    </row>
    <row r="2539" spans="13:18" x14ac:dyDescent="0.25">
      <c r="M2539" s="20"/>
      <c r="N2539" s="20"/>
      <c r="O2539" s="20"/>
      <c r="P2539" s="20"/>
      <c r="Q2539" s="20"/>
      <c r="R2539" s="20"/>
    </row>
    <row r="2540" spans="13:18" x14ac:dyDescent="0.25">
      <c r="M2540" s="20"/>
      <c r="N2540" s="20"/>
      <c r="O2540" s="20"/>
      <c r="P2540" s="20"/>
      <c r="Q2540" s="20"/>
      <c r="R2540" s="20"/>
    </row>
    <row r="2541" spans="13:18" x14ac:dyDescent="0.25">
      <c r="M2541" s="20"/>
      <c r="N2541" s="20"/>
      <c r="O2541" s="20"/>
      <c r="P2541" s="20"/>
      <c r="Q2541" s="20"/>
      <c r="R2541" s="20"/>
    </row>
    <row r="2542" spans="13:18" x14ac:dyDescent="0.25">
      <c r="M2542" s="20"/>
      <c r="N2542" s="20"/>
      <c r="O2542" s="20"/>
      <c r="P2542" s="20"/>
      <c r="Q2542" s="20"/>
      <c r="R2542" s="20"/>
    </row>
    <row r="2543" spans="13:18" x14ac:dyDescent="0.25">
      <c r="M2543" s="20"/>
      <c r="N2543" s="20"/>
      <c r="O2543" s="20"/>
      <c r="P2543" s="20"/>
      <c r="Q2543" s="20"/>
      <c r="R2543" s="20"/>
    </row>
    <row r="2544" spans="13:18" x14ac:dyDescent="0.25">
      <c r="M2544" s="20"/>
      <c r="N2544" s="20"/>
      <c r="O2544" s="20"/>
      <c r="P2544" s="20"/>
      <c r="Q2544" s="20"/>
      <c r="R2544" s="20"/>
    </row>
    <row r="2545" spans="13:18" x14ac:dyDescent="0.25">
      <c r="M2545" s="20"/>
      <c r="N2545" s="20"/>
      <c r="O2545" s="20"/>
      <c r="P2545" s="20"/>
      <c r="Q2545" s="20"/>
      <c r="R2545" s="20"/>
    </row>
    <row r="2546" spans="13:18" x14ac:dyDescent="0.25">
      <c r="M2546" s="20"/>
      <c r="N2546" s="20"/>
      <c r="O2546" s="20"/>
      <c r="P2546" s="20"/>
      <c r="Q2546" s="20"/>
      <c r="R2546" s="20"/>
    </row>
    <row r="2547" spans="13:18" x14ac:dyDescent="0.25">
      <c r="M2547" s="20"/>
      <c r="N2547" s="20"/>
      <c r="O2547" s="20"/>
      <c r="P2547" s="20"/>
      <c r="Q2547" s="20"/>
      <c r="R2547" s="20"/>
    </row>
    <row r="2548" spans="13:18" x14ac:dyDescent="0.25">
      <c r="M2548" s="20"/>
      <c r="N2548" s="20"/>
      <c r="O2548" s="20"/>
      <c r="P2548" s="20"/>
      <c r="Q2548" s="20"/>
      <c r="R2548" s="20"/>
    </row>
    <row r="2549" spans="13:18" x14ac:dyDescent="0.25">
      <c r="M2549" s="20"/>
      <c r="N2549" s="20"/>
      <c r="O2549" s="20"/>
      <c r="P2549" s="20"/>
      <c r="Q2549" s="20"/>
      <c r="R2549" s="20"/>
    </row>
    <row r="2550" spans="13:18" x14ac:dyDescent="0.25">
      <c r="M2550" s="20"/>
      <c r="N2550" s="20"/>
      <c r="O2550" s="20"/>
      <c r="P2550" s="20"/>
      <c r="Q2550" s="20"/>
      <c r="R2550" s="20"/>
    </row>
    <row r="2551" spans="13:18" x14ac:dyDescent="0.25">
      <c r="M2551" s="20"/>
      <c r="N2551" s="20"/>
      <c r="O2551" s="20"/>
      <c r="P2551" s="20"/>
      <c r="Q2551" s="20"/>
      <c r="R2551" s="20"/>
    </row>
    <row r="2552" spans="13:18" x14ac:dyDescent="0.25">
      <c r="M2552" s="20"/>
      <c r="N2552" s="20"/>
      <c r="O2552" s="20"/>
      <c r="P2552" s="20"/>
      <c r="Q2552" s="20"/>
      <c r="R2552" s="20"/>
    </row>
    <row r="2553" spans="13:18" x14ac:dyDescent="0.25">
      <c r="M2553" s="20"/>
      <c r="N2553" s="20"/>
      <c r="O2553" s="20"/>
      <c r="P2553" s="20"/>
      <c r="Q2553" s="20"/>
      <c r="R2553" s="20"/>
    </row>
    <row r="2554" spans="13:18" x14ac:dyDescent="0.25">
      <c r="M2554" s="20"/>
      <c r="N2554" s="20"/>
      <c r="O2554" s="20"/>
      <c r="P2554" s="20"/>
      <c r="Q2554" s="20"/>
      <c r="R2554" s="20"/>
    </row>
    <row r="2555" spans="13:18" x14ac:dyDescent="0.25">
      <c r="M2555" s="20"/>
      <c r="N2555" s="20"/>
      <c r="O2555" s="20"/>
      <c r="P2555" s="20"/>
      <c r="Q2555" s="20"/>
      <c r="R2555" s="20"/>
    </row>
    <row r="2556" spans="13:18" x14ac:dyDescent="0.25">
      <c r="M2556" s="20"/>
      <c r="N2556" s="20"/>
      <c r="O2556" s="20"/>
      <c r="P2556" s="20"/>
      <c r="Q2556" s="20"/>
      <c r="R2556" s="20"/>
    </row>
    <row r="2557" spans="13:18" x14ac:dyDescent="0.25">
      <c r="M2557" s="20"/>
      <c r="N2557" s="20"/>
      <c r="O2557" s="20"/>
      <c r="P2557" s="20"/>
      <c r="Q2557" s="20"/>
      <c r="R2557" s="20"/>
    </row>
    <row r="2558" spans="13:18" x14ac:dyDescent="0.25">
      <c r="M2558" s="20"/>
      <c r="N2558" s="20"/>
      <c r="O2558" s="20"/>
      <c r="P2558" s="20"/>
      <c r="Q2558" s="20"/>
      <c r="R2558" s="20"/>
    </row>
    <row r="2559" spans="13:18" x14ac:dyDescent="0.25">
      <c r="M2559" s="20"/>
      <c r="N2559" s="20"/>
      <c r="O2559" s="20"/>
      <c r="P2559" s="20"/>
      <c r="Q2559" s="20"/>
      <c r="R2559" s="20"/>
    </row>
    <row r="2560" spans="13:18" x14ac:dyDescent="0.25">
      <c r="M2560" s="20"/>
      <c r="N2560" s="20"/>
      <c r="O2560" s="20"/>
      <c r="P2560" s="20"/>
      <c r="Q2560" s="20"/>
      <c r="R2560" s="20"/>
    </row>
    <row r="2561" spans="13:18" x14ac:dyDescent="0.25">
      <c r="M2561" s="20"/>
      <c r="N2561" s="20"/>
      <c r="O2561" s="20"/>
      <c r="P2561" s="20"/>
      <c r="Q2561" s="20"/>
      <c r="R2561" s="20"/>
    </row>
    <row r="2562" spans="13:18" x14ac:dyDescent="0.25">
      <c r="M2562" s="20"/>
      <c r="N2562" s="20"/>
      <c r="O2562" s="20"/>
      <c r="P2562" s="20"/>
      <c r="Q2562" s="20"/>
      <c r="R2562" s="20"/>
    </row>
    <row r="2563" spans="13:18" x14ac:dyDescent="0.25">
      <c r="M2563" s="20"/>
      <c r="N2563" s="20"/>
      <c r="O2563" s="20"/>
      <c r="P2563" s="20"/>
      <c r="Q2563" s="20"/>
      <c r="R2563" s="20"/>
    </row>
    <row r="2564" spans="13:18" x14ac:dyDescent="0.25">
      <c r="M2564" s="20"/>
      <c r="N2564" s="20"/>
      <c r="O2564" s="20"/>
      <c r="P2564" s="20"/>
      <c r="Q2564" s="20"/>
      <c r="R2564" s="20"/>
    </row>
    <row r="2565" spans="13:18" x14ac:dyDescent="0.25">
      <c r="M2565" s="20"/>
      <c r="N2565" s="20"/>
      <c r="O2565" s="20"/>
      <c r="P2565" s="20"/>
      <c r="Q2565" s="20"/>
      <c r="R2565" s="20"/>
    </row>
    <row r="2566" spans="13:18" x14ac:dyDescent="0.25">
      <c r="M2566" s="20"/>
      <c r="N2566" s="20"/>
      <c r="O2566" s="20"/>
      <c r="P2566" s="20"/>
      <c r="Q2566" s="20"/>
      <c r="R2566" s="20"/>
    </row>
    <row r="2567" spans="13:18" x14ac:dyDescent="0.25">
      <c r="M2567" s="20"/>
      <c r="N2567" s="20"/>
      <c r="O2567" s="20"/>
      <c r="P2567" s="20"/>
      <c r="Q2567" s="20"/>
      <c r="R2567" s="20"/>
    </row>
    <row r="2568" spans="13:18" x14ac:dyDescent="0.25">
      <c r="M2568" s="20"/>
      <c r="N2568" s="20"/>
      <c r="O2568" s="20"/>
      <c r="P2568" s="20"/>
      <c r="Q2568" s="20"/>
      <c r="R2568" s="20"/>
    </row>
    <row r="2569" spans="13:18" x14ac:dyDescent="0.25">
      <c r="M2569" s="20"/>
      <c r="N2569" s="20"/>
      <c r="O2569" s="20"/>
      <c r="P2569" s="20"/>
      <c r="Q2569" s="20"/>
      <c r="R2569" s="20"/>
    </row>
    <row r="2570" spans="13:18" x14ac:dyDescent="0.25">
      <c r="M2570" s="20"/>
      <c r="N2570" s="20"/>
      <c r="O2570" s="20"/>
      <c r="P2570" s="20"/>
      <c r="Q2570" s="20"/>
      <c r="R2570" s="20"/>
    </row>
    <row r="2571" spans="13:18" x14ac:dyDescent="0.25">
      <c r="M2571" s="20"/>
      <c r="N2571" s="20"/>
      <c r="O2571" s="20"/>
      <c r="P2571" s="20"/>
      <c r="Q2571" s="20"/>
      <c r="R2571" s="20"/>
    </row>
    <row r="2572" spans="13:18" x14ac:dyDescent="0.25">
      <c r="M2572" s="20"/>
      <c r="N2572" s="20"/>
      <c r="O2572" s="20"/>
      <c r="P2572" s="20"/>
      <c r="Q2572" s="20"/>
      <c r="R2572" s="20"/>
    </row>
    <row r="2573" spans="13:18" x14ac:dyDescent="0.25">
      <c r="M2573" s="20"/>
      <c r="N2573" s="20"/>
      <c r="O2573" s="20"/>
      <c r="P2573" s="20"/>
      <c r="Q2573" s="20"/>
      <c r="R2573" s="20"/>
    </row>
    <row r="2574" spans="13:18" x14ac:dyDescent="0.25">
      <c r="M2574" s="20"/>
      <c r="N2574" s="20"/>
      <c r="O2574" s="20"/>
      <c r="P2574" s="20"/>
      <c r="Q2574" s="20"/>
      <c r="R2574" s="20"/>
    </row>
    <row r="2575" spans="13:18" x14ac:dyDescent="0.25">
      <c r="M2575" s="20"/>
      <c r="N2575" s="20"/>
      <c r="O2575" s="20"/>
      <c r="P2575" s="20"/>
      <c r="Q2575" s="20"/>
      <c r="R2575" s="20"/>
    </row>
    <row r="2576" spans="13:18" x14ac:dyDescent="0.25">
      <c r="M2576" s="20"/>
      <c r="N2576" s="20"/>
      <c r="O2576" s="20"/>
      <c r="P2576" s="20"/>
      <c r="Q2576" s="20"/>
      <c r="R2576" s="20"/>
    </row>
    <row r="2577" spans="13:18" x14ac:dyDescent="0.25">
      <c r="M2577" s="20"/>
      <c r="N2577" s="20"/>
      <c r="O2577" s="20"/>
      <c r="P2577" s="20"/>
      <c r="Q2577" s="20"/>
      <c r="R2577" s="20"/>
    </row>
    <row r="2578" spans="13:18" x14ac:dyDescent="0.25">
      <c r="M2578" s="20"/>
      <c r="N2578" s="20"/>
      <c r="O2578" s="20"/>
      <c r="P2578" s="20"/>
      <c r="Q2578" s="20"/>
      <c r="R2578" s="20"/>
    </row>
    <row r="2579" spans="13:18" x14ac:dyDescent="0.25">
      <c r="M2579" s="20"/>
      <c r="N2579" s="20"/>
      <c r="O2579" s="20"/>
      <c r="P2579" s="20"/>
      <c r="Q2579" s="20"/>
      <c r="R2579" s="20"/>
    </row>
    <row r="2580" spans="13:18" x14ac:dyDescent="0.25">
      <c r="M2580" s="20"/>
      <c r="N2580" s="20"/>
      <c r="O2580" s="20"/>
      <c r="P2580" s="20"/>
      <c r="Q2580" s="20"/>
      <c r="R2580" s="20"/>
    </row>
    <row r="2581" spans="13:18" x14ac:dyDescent="0.25">
      <c r="M2581" s="20"/>
      <c r="N2581" s="20"/>
      <c r="O2581" s="20"/>
      <c r="P2581" s="20"/>
      <c r="Q2581" s="20"/>
      <c r="R2581" s="20"/>
    </row>
    <row r="2582" spans="13:18" x14ac:dyDescent="0.25">
      <c r="M2582" s="20"/>
      <c r="N2582" s="20"/>
      <c r="O2582" s="20"/>
      <c r="P2582" s="20"/>
      <c r="Q2582" s="20"/>
      <c r="R2582" s="20"/>
    </row>
    <row r="2583" spans="13:18" x14ac:dyDescent="0.25">
      <c r="M2583" s="20"/>
      <c r="N2583" s="20"/>
      <c r="O2583" s="20"/>
      <c r="P2583" s="20"/>
      <c r="Q2583" s="20"/>
      <c r="R2583" s="20"/>
    </row>
    <row r="2584" spans="13:18" x14ac:dyDescent="0.25">
      <c r="M2584" s="20"/>
      <c r="N2584" s="20"/>
      <c r="O2584" s="20"/>
      <c r="P2584" s="20"/>
      <c r="Q2584" s="20"/>
      <c r="R2584" s="20"/>
    </row>
    <row r="2585" spans="13:18" x14ac:dyDescent="0.25">
      <c r="M2585" s="20"/>
      <c r="N2585" s="20"/>
      <c r="O2585" s="20"/>
      <c r="P2585" s="20"/>
      <c r="Q2585" s="20"/>
      <c r="R2585" s="20"/>
    </row>
    <row r="2586" spans="13:18" x14ac:dyDescent="0.25">
      <c r="M2586" s="20"/>
      <c r="N2586" s="20"/>
      <c r="O2586" s="20"/>
      <c r="P2586" s="20"/>
      <c r="Q2586" s="20"/>
      <c r="R2586" s="20"/>
    </row>
    <row r="2587" spans="13:18" x14ac:dyDescent="0.25">
      <c r="M2587" s="20"/>
      <c r="N2587" s="20"/>
      <c r="O2587" s="20"/>
      <c r="P2587" s="20"/>
      <c r="Q2587" s="20"/>
      <c r="R2587" s="20"/>
    </row>
    <row r="2588" spans="13:18" x14ac:dyDescent="0.25">
      <c r="M2588" s="20"/>
      <c r="N2588" s="20"/>
      <c r="O2588" s="20"/>
      <c r="P2588" s="20"/>
      <c r="Q2588" s="20"/>
      <c r="R2588" s="20"/>
    </row>
    <row r="2589" spans="13:18" x14ac:dyDescent="0.25">
      <c r="M2589" s="20"/>
      <c r="N2589" s="20"/>
      <c r="O2589" s="20"/>
      <c r="P2589" s="20"/>
      <c r="Q2589" s="20"/>
      <c r="R2589" s="20"/>
    </row>
    <row r="2590" spans="13:18" x14ac:dyDescent="0.25">
      <c r="M2590" s="20"/>
      <c r="N2590" s="20"/>
      <c r="O2590" s="20"/>
      <c r="P2590" s="20"/>
      <c r="Q2590" s="20"/>
      <c r="R2590" s="20"/>
    </row>
    <row r="2591" spans="13:18" x14ac:dyDescent="0.25">
      <c r="M2591" s="20"/>
      <c r="N2591" s="20"/>
      <c r="O2591" s="20"/>
      <c r="P2591" s="20"/>
      <c r="Q2591" s="20"/>
      <c r="R2591" s="20"/>
    </row>
    <row r="2592" spans="13:18" x14ac:dyDescent="0.25">
      <c r="M2592" s="20"/>
      <c r="N2592" s="20"/>
      <c r="O2592" s="20"/>
      <c r="P2592" s="20"/>
      <c r="Q2592" s="20"/>
      <c r="R2592" s="20"/>
    </row>
    <row r="2593" spans="13:18" x14ac:dyDescent="0.25">
      <c r="M2593" s="20"/>
      <c r="N2593" s="20"/>
      <c r="O2593" s="20"/>
      <c r="P2593" s="20"/>
      <c r="Q2593" s="20"/>
      <c r="R2593" s="20"/>
    </row>
    <row r="2594" spans="13:18" x14ac:dyDescent="0.25">
      <c r="M2594" s="20"/>
      <c r="N2594" s="20"/>
      <c r="O2594" s="20"/>
      <c r="P2594" s="20"/>
      <c r="Q2594" s="20"/>
      <c r="R2594" s="20"/>
    </row>
    <row r="2595" spans="13:18" x14ac:dyDescent="0.25">
      <c r="M2595" s="20"/>
      <c r="N2595" s="20"/>
      <c r="O2595" s="20"/>
      <c r="P2595" s="20"/>
      <c r="Q2595" s="20"/>
      <c r="R2595" s="20"/>
    </row>
    <row r="2596" spans="13:18" x14ac:dyDescent="0.25">
      <c r="M2596" s="20"/>
      <c r="N2596" s="20"/>
      <c r="O2596" s="20"/>
      <c r="P2596" s="20"/>
      <c r="Q2596" s="20"/>
      <c r="R2596" s="20"/>
    </row>
    <row r="2597" spans="13:18" x14ac:dyDescent="0.25">
      <c r="M2597" s="20"/>
      <c r="N2597" s="20"/>
      <c r="O2597" s="20"/>
      <c r="P2597" s="20"/>
      <c r="Q2597" s="20"/>
      <c r="R2597" s="20"/>
    </row>
    <row r="2598" spans="13:18" x14ac:dyDescent="0.25">
      <c r="M2598" s="20"/>
      <c r="N2598" s="20"/>
      <c r="O2598" s="20"/>
      <c r="P2598" s="20"/>
      <c r="Q2598" s="20"/>
      <c r="R2598" s="20"/>
    </row>
    <row r="2599" spans="13:18" x14ac:dyDescent="0.25">
      <c r="M2599" s="20"/>
      <c r="N2599" s="20"/>
      <c r="O2599" s="20"/>
      <c r="P2599" s="20"/>
      <c r="Q2599" s="20"/>
      <c r="R2599" s="20"/>
    </row>
    <row r="2600" spans="13:18" x14ac:dyDescent="0.25">
      <c r="M2600" s="20"/>
      <c r="N2600" s="20"/>
      <c r="O2600" s="20"/>
      <c r="P2600" s="20"/>
      <c r="Q2600" s="20"/>
      <c r="R2600" s="20"/>
    </row>
    <row r="2601" spans="13:18" x14ac:dyDescent="0.25">
      <c r="M2601" s="20"/>
      <c r="N2601" s="20"/>
      <c r="O2601" s="20"/>
      <c r="P2601" s="20"/>
      <c r="Q2601" s="20"/>
      <c r="R2601" s="20"/>
    </row>
    <row r="2602" spans="13:18" x14ac:dyDescent="0.25">
      <c r="M2602" s="20"/>
      <c r="N2602" s="20"/>
      <c r="O2602" s="20"/>
      <c r="P2602" s="20"/>
      <c r="Q2602" s="20"/>
      <c r="R2602" s="20"/>
    </row>
    <row r="2603" spans="13:18" x14ac:dyDescent="0.25">
      <c r="M2603" s="20"/>
      <c r="N2603" s="20"/>
      <c r="O2603" s="20"/>
      <c r="P2603" s="20"/>
      <c r="Q2603" s="20"/>
      <c r="R2603" s="20"/>
    </row>
    <row r="2604" spans="13:18" x14ac:dyDescent="0.25">
      <c r="M2604" s="20"/>
      <c r="N2604" s="20"/>
      <c r="O2604" s="20"/>
      <c r="P2604" s="20"/>
      <c r="Q2604" s="20"/>
      <c r="R2604" s="20"/>
    </row>
    <row r="2605" spans="13:18" x14ac:dyDescent="0.25">
      <c r="M2605" s="20"/>
      <c r="N2605" s="20"/>
      <c r="O2605" s="20"/>
      <c r="P2605" s="20"/>
      <c r="Q2605" s="20"/>
      <c r="R2605" s="20"/>
    </row>
    <row r="2606" spans="13:18" x14ac:dyDescent="0.25">
      <c r="M2606" s="20"/>
      <c r="N2606" s="20"/>
      <c r="O2606" s="20"/>
      <c r="P2606" s="20"/>
      <c r="Q2606" s="20"/>
      <c r="R2606" s="20"/>
    </row>
    <row r="2607" spans="13:18" x14ac:dyDescent="0.25">
      <c r="M2607" s="20"/>
      <c r="N2607" s="20"/>
      <c r="O2607" s="20"/>
      <c r="P2607" s="20"/>
      <c r="Q2607" s="20"/>
      <c r="R2607" s="20"/>
    </row>
    <row r="2608" spans="13:18" x14ac:dyDescent="0.25">
      <c r="M2608" s="20"/>
      <c r="N2608" s="20"/>
      <c r="O2608" s="20"/>
      <c r="P2608" s="20"/>
      <c r="Q2608" s="20"/>
      <c r="R2608" s="20"/>
    </row>
    <row r="2609" spans="13:18" x14ac:dyDescent="0.25">
      <c r="M2609" s="20"/>
      <c r="N2609" s="20"/>
      <c r="O2609" s="20"/>
      <c r="P2609" s="20"/>
      <c r="Q2609" s="20"/>
      <c r="R2609" s="20"/>
    </row>
    <row r="2610" spans="13:18" x14ac:dyDescent="0.25">
      <c r="M2610" s="20"/>
      <c r="N2610" s="20"/>
      <c r="O2610" s="20"/>
      <c r="P2610" s="20"/>
      <c r="Q2610" s="20"/>
      <c r="R2610" s="20"/>
    </row>
    <row r="2611" spans="13:18" x14ac:dyDescent="0.25">
      <c r="M2611" s="20"/>
      <c r="N2611" s="20"/>
      <c r="O2611" s="20"/>
      <c r="P2611" s="20"/>
      <c r="Q2611" s="20"/>
      <c r="R2611" s="20"/>
    </row>
    <row r="2612" spans="13:18" x14ac:dyDescent="0.25">
      <c r="M2612" s="20"/>
      <c r="N2612" s="20"/>
      <c r="O2612" s="20"/>
      <c r="P2612" s="20"/>
      <c r="Q2612" s="20"/>
      <c r="R2612" s="20"/>
    </row>
    <row r="2613" spans="13:18" x14ac:dyDescent="0.25">
      <c r="M2613" s="20"/>
      <c r="N2613" s="20"/>
      <c r="O2613" s="20"/>
      <c r="P2613" s="20"/>
      <c r="Q2613" s="20"/>
      <c r="R2613" s="20"/>
    </row>
    <row r="2614" spans="13:18" x14ac:dyDescent="0.25">
      <c r="M2614" s="20"/>
      <c r="N2614" s="20"/>
      <c r="O2614" s="20"/>
      <c r="P2614" s="20"/>
      <c r="Q2614" s="20"/>
      <c r="R2614" s="20"/>
    </row>
    <row r="2615" spans="13:18" x14ac:dyDescent="0.25">
      <c r="M2615" s="20"/>
      <c r="N2615" s="20"/>
      <c r="O2615" s="20"/>
      <c r="P2615" s="20"/>
      <c r="Q2615" s="20"/>
      <c r="R2615" s="20"/>
    </row>
    <row r="2616" spans="13:18" x14ac:dyDescent="0.25">
      <c r="M2616" s="20"/>
      <c r="N2616" s="20"/>
      <c r="O2616" s="20"/>
      <c r="P2616" s="20"/>
      <c r="Q2616" s="20"/>
      <c r="R2616" s="20"/>
    </row>
    <row r="2617" spans="13:18" x14ac:dyDescent="0.25">
      <c r="M2617" s="20"/>
      <c r="N2617" s="20"/>
      <c r="O2617" s="20"/>
      <c r="P2617" s="20"/>
      <c r="Q2617" s="20"/>
      <c r="R2617" s="20"/>
    </row>
    <row r="2618" spans="13:18" x14ac:dyDescent="0.25">
      <c r="M2618" s="20"/>
      <c r="N2618" s="20"/>
      <c r="O2618" s="20"/>
      <c r="P2618" s="20"/>
      <c r="Q2618" s="20"/>
      <c r="R2618" s="20"/>
    </row>
    <row r="2619" spans="13:18" x14ac:dyDescent="0.25">
      <c r="M2619" s="20"/>
      <c r="N2619" s="20"/>
      <c r="O2619" s="20"/>
      <c r="P2619" s="20"/>
      <c r="Q2619" s="20"/>
      <c r="R2619" s="20"/>
    </row>
    <row r="2620" spans="13:18" x14ac:dyDescent="0.25">
      <c r="M2620" s="20"/>
      <c r="N2620" s="20"/>
      <c r="O2620" s="20"/>
      <c r="P2620" s="20"/>
      <c r="Q2620" s="20"/>
      <c r="R2620" s="20"/>
    </row>
    <row r="2621" spans="13:18" x14ac:dyDescent="0.25">
      <c r="M2621" s="20"/>
      <c r="N2621" s="20"/>
      <c r="O2621" s="20"/>
      <c r="P2621" s="20"/>
      <c r="Q2621" s="20"/>
      <c r="R2621" s="20"/>
    </row>
    <row r="2622" spans="13:18" x14ac:dyDescent="0.25">
      <c r="M2622" s="20"/>
      <c r="N2622" s="20"/>
      <c r="O2622" s="20"/>
      <c r="P2622" s="20"/>
      <c r="Q2622" s="20"/>
      <c r="R2622" s="20"/>
    </row>
    <row r="2623" spans="13:18" x14ac:dyDescent="0.25">
      <c r="M2623" s="20"/>
      <c r="N2623" s="20"/>
      <c r="O2623" s="20"/>
      <c r="P2623" s="20"/>
      <c r="Q2623" s="20"/>
      <c r="R2623" s="20"/>
    </row>
    <row r="2624" spans="13:18" x14ac:dyDescent="0.25">
      <c r="M2624" s="20"/>
      <c r="N2624" s="20"/>
      <c r="O2624" s="20"/>
      <c r="P2624" s="20"/>
      <c r="Q2624" s="20"/>
      <c r="R2624" s="20"/>
    </row>
    <row r="2625" spans="13:18" x14ac:dyDescent="0.25">
      <c r="M2625" s="20"/>
      <c r="N2625" s="20"/>
      <c r="O2625" s="20"/>
      <c r="P2625" s="20"/>
      <c r="Q2625" s="20"/>
      <c r="R2625" s="20"/>
    </row>
    <row r="2626" spans="13:18" x14ac:dyDescent="0.25">
      <c r="M2626" s="20"/>
      <c r="N2626" s="20"/>
      <c r="O2626" s="20"/>
      <c r="P2626" s="20"/>
      <c r="Q2626" s="20"/>
      <c r="R2626" s="20"/>
    </row>
    <row r="2627" spans="13:18" x14ac:dyDescent="0.25">
      <c r="M2627" s="20"/>
      <c r="N2627" s="20"/>
      <c r="O2627" s="20"/>
      <c r="P2627" s="20"/>
      <c r="Q2627" s="20"/>
      <c r="R2627" s="20"/>
    </row>
    <row r="2628" spans="13:18" x14ac:dyDescent="0.25">
      <c r="M2628" s="20"/>
      <c r="N2628" s="20"/>
      <c r="O2628" s="20"/>
      <c r="P2628" s="20"/>
      <c r="Q2628" s="20"/>
      <c r="R2628" s="20"/>
    </row>
    <row r="2629" spans="13:18" x14ac:dyDescent="0.25">
      <c r="M2629" s="20"/>
      <c r="N2629" s="20"/>
      <c r="O2629" s="20"/>
      <c r="P2629" s="20"/>
      <c r="Q2629" s="20"/>
      <c r="R2629" s="20"/>
    </row>
    <row r="2630" spans="13:18" x14ac:dyDescent="0.25">
      <c r="M2630" s="20"/>
      <c r="N2630" s="20"/>
      <c r="O2630" s="20"/>
      <c r="P2630" s="20"/>
      <c r="Q2630" s="20"/>
      <c r="R2630" s="20"/>
    </row>
    <row r="2631" spans="13:18" x14ac:dyDescent="0.25">
      <c r="M2631" s="20"/>
      <c r="N2631" s="20"/>
      <c r="O2631" s="20"/>
      <c r="P2631" s="20"/>
      <c r="Q2631" s="20"/>
      <c r="R2631" s="20"/>
    </row>
    <row r="2632" spans="13:18" x14ac:dyDescent="0.25">
      <c r="M2632" s="20"/>
      <c r="N2632" s="20"/>
      <c r="O2632" s="20"/>
      <c r="P2632" s="20"/>
      <c r="Q2632" s="20"/>
      <c r="R2632" s="20"/>
    </row>
    <row r="2633" spans="13:18" x14ac:dyDescent="0.25">
      <c r="M2633" s="20"/>
      <c r="N2633" s="20"/>
      <c r="O2633" s="20"/>
      <c r="P2633" s="20"/>
      <c r="Q2633" s="20"/>
      <c r="R2633" s="20"/>
    </row>
    <row r="2634" spans="13:18" x14ac:dyDescent="0.25">
      <c r="M2634" s="20"/>
      <c r="N2634" s="20"/>
      <c r="O2634" s="20"/>
      <c r="P2634" s="20"/>
      <c r="Q2634" s="20"/>
      <c r="R2634" s="20"/>
    </row>
    <row r="2635" spans="13:18" x14ac:dyDescent="0.25">
      <c r="M2635" s="20"/>
      <c r="N2635" s="20"/>
      <c r="O2635" s="20"/>
      <c r="P2635" s="20"/>
      <c r="Q2635" s="20"/>
      <c r="R2635" s="20"/>
    </row>
    <row r="2636" spans="13:18" x14ac:dyDescent="0.25">
      <c r="M2636" s="20"/>
      <c r="N2636" s="20"/>
      <c r="O2636" s="20"/>
      <c r="P2636" s="20"/>
      <c r="Q2636" s="20"/>
      <c r="R2636" s="20"/>
    </row>
    <row r="2637" spans="13:18" x14ac:dyDescent="0.25">
      <c r="M2637" s="20"/>
      <c r="N2637" s="20"/>
      <c r="O2637" s="20"/>
      <c r="P2637" s="20"/>
      <c r="Q2637" s="20"/>
      <c r="R2637" s="20"/>
    </row>
    <row r="2638" spans="13:18" x14ac:dyDescent="0.25">
      <c r="M2638" s="20"/>
      <c r="N2638" s="20"/>
      <c r="O2638" s="20"/>
      <c r="P2638" s="20"/>
      <c r="Q2638" s="20"/>
      <c r="R2638" s="20"/>
    </row>
    <row r="2639" spans="13:18" x14ac:dyDescent="0.25">
      <c r="M2639" s="20"/>
      <c r="N2639" s="20"/>
      <c r="O2639" s="20"/>
      <c r="P2639" s="20"/>
      <c r="Q2639" s="20"/>
      <c r="R2639" s="20"/>
    </row>
    <row r="2640" spans="13:18" x14ac:dyDescent="0.25">
      <c r="M2640" s="20"/>
      <c r="N2640" s="20"/>
      <c r="O2640" s="20"/>
      <c r="P2640" s="20"/>
      <c r="Q2640" s="20"/>
      <c r="R2640" s="20"/>
    </row>
    <row r="2641" spans="13:18" x14ac:dyDescent="0.25">
      <c r="M2641" s="20"/>
      <c r="N2641" s="20"/>
      <c r="O2641" s="20"/>
      <c r="P2641" s="20"/>
      <c r="Q2641" s="20"/>
      <c r="R2641" s="20"/>
    </row>
    <row r="2642" spans="13:18" x14ac:dyDescent="0.25">
      <c r="M2642" s="20"/>
      <c r="N2642" s="20"/>
      <c r="O2642" s="20"/>
      <c r="P2642" s="20"/>
      <c r="Q2642" s="20"/>
      <c r="R2642" s="20"/>
    </row>
    <row r="2643" spans="13:18" x14ac:dyDescent="0.25">
      <c r="M2643" s="20"/>
      <c r="N2643" s="20"/>
      <c r="O2643" s="20"/>
      <c r="P2643" s="20"/>
      <c r="Q2643" s="20"/>
      <c r="R2643" s="20"/>
    </row>
    <row r="2644" spans="13:18" x14ac:dyDescent="0.25">
      <c r="M2644" s="20"/>
      <c r="N2644" s="20"/>
      <c r="O2644" s="20"/>
      <c r="P2644" s="20"/>
      <c r="Q2644" s="20"/>
      <c r="R2644" s="20"/>
    </row>
    <row r="2645" spans="13:18" x14ac:dyDescent="0.25">
      <c r="M2645" s="20"/>
      <c r="N2645" s="20"/>
      <c r="O2645" s="20"/>
      <c r="P2645" s="20"/>
      <c r="Q2645" s="20"/>
      <c r="R2645" s="20"/>
    </row>
    <row r="2646" spans="13:18" x14ac:dyDescent="0.25">
      <c r="M2646" s="20"/>
      <c r="N2646" s="20"/>
      <c r="O2646" s="20"/>
      <c r="P2646" s="20"/>
      <c r="Q2646" s="20"/>
      <c r="R2646" s="20"/>
    </row>
    <row r="2647" spans="13:18" x14ac:dyDescent="0.25">
      <c r="M2647" s="20"/>
      <c r="N2647" s="20"/>
      <c r="O2647" s="20"/>
      <c r="P2647" s="20"/>
      <c r="Q2647" s="20"/>
      <c r="R2647" s="20"/>
    </row>
    <row r="2648" spans="13:18" x14ac:dyDescent="0.25">
      <c r="M2648" s="20"/>
      <c r="N2648" s="20"/>
      <c r="O2648" s="20"/>
      <c r="P2648" s="20"/>
      <c r="Q2648" s="20"/>
      <c r="R2648" s="20"/>
    </row>
    <row r="2649" spans="13:18" x14ac:dyDescent="0.25">
      <c r="M2649" s="20"/>
      <c r="N2649" s="20"/>
      <c r="O2649" s="20"/>
      <c r="P2649" s="20"/>
      <c r="Q2649" s="20"/>
      <c r="R2649" s="20"/>
    </row>
    <row r="2650" spans="13:18" x14ac:dyDescent="0.25">
      <c r="M2650" s="20"/>
      <c r="N2650" s="20"/>
      <c r="O2650" s="20"/>
      <c r="P2650" s="20"/>
      <c r="Q2650" s="20"/>
      <c r="R2650" s="20"/>
    </row>
    <row r="2651" spans="13:18" x14ac:dyDescent="0.25">
      <c r="M2651" s="20"/>
      <c r="N2651" s="20"/>
      <c r="O2651" s="20"/>
      <c r="P2651" s="20"/>
      <c r="Q2651" s="20"/>
      <c r="R2651" s="20"/>
    </row>
    <row r="2652" spans="13:18" x14ac:dyDescent="0.25">
      <c r="M2652" s="20"/>
      <c r="N2652" s="20"/>
      <c r="O2652" s="20"/>
      <c r="P2652" s="20"/>
      <c r="Q2652" s="20"/>
      <c r="R2652" s="20"/>
    </row>
    <row r="2653" spans="13:18" x14ac:dyDescent="0.25">
      <c r="M2653" s="20"/>
      <c r="N2653" s="20"/>
      <c r="O2653" s="20"/>
      <c r="P2653" s="20"/>
      <c r="Q2653" s="20"/>
      <c r="R2653" s="20"/>
    </row>
    <row r="2654" spans="13:18" x14ac:dyDescent="0.25">
      <c r="M2654" s="20"/>
      <c r="N2654" s="20"/>
      <c r="O2654" s="20"/>
      <c r="P2654" s="20"/>
      <c r="Q2654" s="20"/>
      <c r="R2654" s="20"/>
    </row>
    <row r="2655" spans="13:18" x14ac:dyDescent="0.25">
      <c r="M2655" s="20"/>
      <c r="N2655" s="20"/>
      <c r="O2655" s="20"/>
      <c r="P2655" s="20"/>
      <c r="Q2655" s="20"/>
      <c r="R2655" s="20"/>
    </row>
    <row r="2656" spans="13:18" x14ac:dyDescent="0.25">
      <c r="M2656" s="20"/>
      <c r="N2656" s="20"/>
      <c r="O2656" s="20"/>
      <c r="P2656" s="20"/>
      <c r="Q2656" s="20"/>
      <c r="R2656" s="20"/>
    </row>
    <row r="2657" spans="13:18" x14ac:dyDescent="0.25">
      <c r="M2657" s="20"/>
      <c r="N2657" s="20"/>
      <c r="O2657" s="20"/>
      <c r="P2657" s="20"/>
      <c r="Q2657" s="20"/>
      <c r="R2657" s="20"/>
    </row>
    <row r="2658" spans="13:18" x14ac:dyDescent="0.25">
      <c r="M2658" s="20"/>
      <c r="N2658" s="20"/>
      <c r="O2658" s="20"/>
      <c r="P2658" s="20"/>
      <c r="Q2658" s="20"/>
      <c r="R2658" s="20"/>
    </row>
    <row r="2659" spans="13:18" x14ac:dyDescent="0.25">
      <c r="M2659" s="20"/>
      <c r="N2659" s="20"/>
      <c r="O2659" s="20"/>
      <c r="P2659" s="20"/>
      <c r="Q2659" s="20"/>
      <c r="R2659" s="20"/>
    </row>
    <row r="2660" spans="13:18" x14ac:dyDescent="0.25">
      <c r="M2660" s="20"/>
      <c r="N2660" s="20"/>
      <c r="O2660" s="20"/>
      <c r="P2660" s="20"/>
      <c r="Q2660" s="20"/>
      <c r="R2660" s="20"/>
    </row>
    <row r="2661" spans="13:18" x14ac:dyDescent="0.25">
      <c r="M2661" s="20"/>
      <c r="N2661" s="20"/>
      <c r="O2661" s="20"/>
      <c r="P2661" s="20"/>
      <c r="Q2661" s="20"/>
      <c r="R2661" s="20"/>
    </row>
    <row r="2662" spans="13:18" x14ac:dyDescent="0.25">
      <c r="M2662" s="20"/>
      <c r="N2662" s="20"/>
      <c r="O2662" s="20"/>
      <c r="P2662" s="20"/>
      <c r="Q2662" s="20"/>
      <c r="R2662" s="20"/>
    </row>
    <row r="2663" spans="13:18" x14ac:dyDescent="0.25">
      <c r="M2663" s="20"/>
      <c r="N2663" s="20"/>
      <c r="O2663" s="20"/>
      <c r="P2663" s="20"/>
      <c r="Q2663" s="20"/>
      <c r="R2663" s="20"/>
    </row>
    <row r="2664" spans="13:18" x14ac:dyDescent="0.25">
      <c r="M2664" s="20"/>
      <c r="N2664" s="20"/>
      <c r="O2664" s="20"/>
      <c r="P2664" s="20"/>
      <c r="Q2664" s="20"/>
      <c r="R2664" s="20"/>
    </row>
    <row r="2665" spans="13:18" x14ac:dyDescent="0.25">
      <c r="M2665" s="20"/>
      <c r="N2665" s="20"/>
      <c r="O2665" s="20"/>
      <c r="P2665" s="20"/>
      <c r="Q2665" s="20"/>
      <c r="R2665" s="20"/>
    </row>
    <row r="2666" spans="13:18" x14ac:dyDescent="0.25">
      <c r="M2666" s="20"/>
      <c r="N2666" s="20"/>
      <c r="O2666" s="20"/>
      <c r="P2666" s="20"/>
      <c r="Q2666" s="20"/>
      <c r="R2666" s="20"/>
    </row>
    <row r="2667" spans="13:18" x14ac:dyDescent="0.25">
      <c r="M2667" s="20"/>
      <c r="N2667" s="20"/>
      <c r="O2667" s="20"/>
      <c r="P2667" s="20"/>
      <c r="Q2667" s="20"/>
      <c r="R2667" s="20"/>
    </row>
    <row r="2668" spans="13:18" x14ac:dyDescent="0.25">
      <c r="M2668" s="20"/>
      <c r="N2668" s="20"/>
      <c r="O2668" s="20"/>
      <c r="P2668" s="20"/>
      <c r="Q2668" s="20"/>
      <c r="R2668" s="20"/>
    </row>
    <row r="2669" spans="13:18" x14ac:dyDescent="0.25">
      <c r="M2669" s="20"/>
      <c r="N2669" s="20"/>
      <c r="O2669" s="20"/>
      <c r="P2669" s="20"/>
      <c r="Q2669" s="20"/>
      <c r="R2669" s="20"/>
    </row>
    <row r="2670" spans="13:18" x14ac:dyDescent="0.25">
      <c r="M2670" s="20"/>
      <c r="N2670" s="20"/>
      <c r="O2670" s="20"/>
      <c r="P2670" s="20"/>
      <c r="Q2670" s="20"/>
      <c r="R2670" s="20"/>
    </row>
    <row r="2671" spans="13:18" x14ac:dyDescent="0.25">
      <c r="M2671" s="20"/>
      <c r="N2671" s="20"/>
      <c r="O2671" s="20"/>
      <c r="P2671" s="20"/>
      <c r="Q2671" s="20"/>
      <c r="R2671" s="20"/>
    </row>
    <row r="2672" spans="13:18" x14ac:dyDescent="0.25">
      <c r="M2672" s="20"/>
      <c r="N2672" s="20"/>
      <c r="O2672" s="20"/>
      <c r="P2672" s="20"/>
      <c r="Q2672" s="20"/>
      <c r="R2672" s="20"/>
    </row>
    <row r="2673" spans="13:18" x14ac:dyDescent="0.25">
      <c r="M2673" s="20"/>
      <c r="N2673" s="20"/>
      <c r="O2673" s="20"/>
      <c r="P2673" s="20"/>
      <c r="Q2673" s="20"/>
      <c r="R2673" s="20"/>
    </row>
    <row r="2674" spans="13:18" x14ac:dyDescent="0.25">
      <c r="M2674" s="20"/>
      <c r="N2674" s="20"/>
      <c r="O2674" s="20"/>
      <c r="P2674" s="20"/>
      <c r="Q2674" s="20"/>
      <c r="R2674" s="20"/>
    </row>
    <row r="2675" spans="13:18" x14ac:dyDescent="0.25">
      <c r="M2675" s="20"/>
      <c r="N2675" s="20"/>
      <c r="O2675" s="20"/>
      <c r="P2675" s="20"/>
      <c r="Q2675" s="20"/>
      <c r="R2675" s="20"/>
    </row>
    <row r="2676" spans="13:18" x14ac:dyDescent="0.25">
      <c r="M2676" s="20"/>
      <c r="N2676" s="20"/>
      <c r="O2676" s="20"/>
      <c r="P2676" s="20"/>
      <c r="Q2676" s="20"/>
      <c r="R2676" s="20"/>
    </row>
    <row r="2677" spans="13:18" x14ac:dyDescent="0.25">
      <c r="M2677" s="20"/>
      <c r="N2677" s="20"/>
      <c r="O2677" s="20"/>
      <c r="P2677" s="20"/>
      <c r="Q2677" s="20"/>
      <c r="R2677" s="20"/>
    </row>
    <row r="2678" spans="13:18" x14ac:dyDescent="0.25">
      <c r="M2678" s="20"/>
      <c r="N2678" s="20"/>
      <c r="O2678" s="20"/>
      <c r="P2678" s="20"/>
      <c r="Q2678" s="20"/>
      <c r="R2678" s="20"/>
    </row>
    <row r="2679" spans="13:18" x14ac:dyDescent="0.25">
      <c r="M2679" s="20"/>
      <c r="N2679" s="20"/>
      <c r="O2679" s="20"/>
      <c r="P2679" s="20"/>
      <c r="Q2679" s="20"/>
      <c r="R2679" s="20"/>
    </row>
    <row r="2680" spans="13:18" x14ac:dyDescent="0.25">
      <c r="M2680" s="20"/>
      <c r="N2680" s="20"/>
      <c r="O2680" s="20"/>
      <c r="P2680" s="20"/>
      <c r="Q2680" s="20"/>
      <c r="R2680" s="20"/>
    </row>
    <row r="2681" spans="13:18" x14ac:dyDescent="0.25">
      <c r="M2681" s="20"/>
      <c r="N2681" s="20"/>
      <c r="O2681" s="20"/>
      <c r="P2681" s="20"/>
      <c r="Q2681" s="20"/>
      <c r="R2681" s="20"/>
    </row>
    <row r="2682" spans="13:18" x14ac:dyDescent="0.25">
      <c r="M2682" s="20"/>
      <c r="N2682" s="20"/>
      <c r="O2682" s="20"/>
      <c r="P2682" s="20"/>
      <c r="Q2682" s="20"/>
      <c r="R2682" s="20"/>
    </row>
    <row r="2683" spans="13:18" x14ac:dyDescent="0.25">
      <c r="M2683" s="20"/>
      <c r="N2683" s="20"/>
      <c r="O2683" s="20"/>
      <c r="P2683" s="20"/>
      <c r="Q2683" s="20"/>
      <c r="R2683" s="20"/>
    </row>
    <row r="2684" spans="13:18" x14ac:dyDescent="0.25">
      <c r="M2684" s="20"/>
      <c r="N2684" s="20"/>
      <c r="O2684" s="20"/>
      <c r="P2684" s="20"/>
      <c r="Q2684" s="20"/>
      <c r="R2684" s="20"/>
    </row>
    <row r="2685" spans="13:18" x14ac:dyDescent="0.25">
      <c r="M2685" s="20"/>
      <c r="N2685" s="20"/>
      <c r="O2685" s="20"/>
      <c r="P2685" s="20"/>
      <c r="Q2685" s="20"/>
      <c r="R2685" s="20"/>
    </row>
    <row r="2686" spans="13:18" x14ac:dyDescent="0.25">
      <c r="M2686" s="20"/>
      <c r="N2686" s="20"/>
      <c r="O2686" s="20"/>
      <c r="P2686" s="20"/>
      <c r="Q2686" s="20"/>
      <c r="R2686" s="20"/>
    </row>
    <row r="2687" spans="13:18" x14ac:dyDescent="0.25">
      <c r="M2687" s="20"/>
      <c r="N2687" s="20"/>
      <c r="O2687" s="20"/>
      <c r="P2687" s="20"/>
      <c r="Q2687" s="20"/>
      <c r="R2687" s="20"/>
    </row>
    <row r="2688" spans="13:18" x14ac:dyDescent="0.25">
      <c r="M2688" s="20"/>
      <c r="N2688" s="20"/>
      <c r="O2688" s="20"/>
      <c r="P2688" s="20"/>
      <c r="Q2688" s="20"/>
      <c r="R2688" s="20"/>
    </row>
    <row r="2689" spans="13:18" x14ac:dyDescent="0.25">
      <c r="M2689" s="20"/>
      <c r="N2689" s="20"/>
      <c r="O2689" s="20"/>
      <c r="P2689" s="20"/>
      <c r="Q2689" s="20"/>
      <c r="R2689" s="20"/>
    </row>
    <row r="2690" spans="13:18" x14ac:dyDescent="0.25">
      <c r="M2690" s="20"/>
      <c r="N2690" s="20"/>
      <c r="O2690" s="20"/>
      <c r="P2690" s="20"/>
      <c r="Q2690" s="20"/>
      <c r="R2690" s="20"/>
    </row>
    <row r="2691" spans="13:18" x14ac:dyDescent="0.25">
      <c r="M2691" s="20"/>
      <c r="N2691" s="20"/>
      <c r="O2691" s="20"/>
      <c r="P2691" s="20"/>
      <c r="Q2691" s="20"/>
      <c r="R2691" s="20"/>
    </row>
    <row r="2692" spans="13:18" x14ac:dyDescent="0.25">
      <c r="M2692" s="20"/>
      <c r="N2692" s="20"/>
      <c r="O2692" s="20"/>
      <c r="P2692" s="20"/>
      <c r="Q2692" s="20"/>
      <c r="R2692" s="20"/>
    </row>
    <row r="2693" spans="13:18" x14ac:dyDescent="0.25">
      <c r="M2693" s="20"/>
      <c r="N2693" s="20"/>
      <c r="O2693" s="20"/>
      <c r="P2693" s="20"/>
      <c r="Q2693" s="20"/>
      <c r="R2693" s="20"/>
    </row>
    <row r="2694" spans="13:18" x14ac:dyDescent="0.25">
      <c r="M2694" s="20"/>
      <c r="N2694" s="20"/>
      <c r="O2694" s="20"/>
      <c r="P2694" s="20"/>
      <c r="Q2694" s="20"/>
      <c r="R2694" s="20"/>
    </row>
    <row r="2695" spans="13:18" x14ac:dyDescent="0.25">
      <c r="M2695" s="20"/>
      <c r="N2695" s="20"/>
      <c r="O2695" s="20"/>
      <c r="P2695" s="20"/>
      <c r="Q2695" s="20"/>
      <c r="R2695" s="20"/>
    </row>
    <row r="2696" spans="13:18" x14ac:dyDescent="0.25">
      <c r="M2696" s="20"/>
      <c r="N2696" s="20"/>
      <c r="O2696" s="20"/>
      <c r="P2696" s="20"/>
      <c r="Q2696" s="20"/>
      <c r="R2696" s="20"/>
    </row>
    <row r="2697" spans="13:18" x14ac:dyDescent="0.25">
      <c r="M2697" s="20"/>
      <c r="N2697" s="20"/>
      <c r="O2697" s="20"/>
      <c r="P2697" s="20"/>
      <c r="Q2697" s="20"/>
      <c r="R2697" s="20"/>
    </row>
    <row r="2698" spans="13:18" x14ac:dyDescent="0.25">
      <c r="M2698" s="20"/>
      <c r="N2698" s="20"/>
      <c r="O2698" s="20"/>
      <c r="P2698" s="20"/>
      <c r="Q2698" s="20"/>
      <c r="R2698" s="20"/>
    </row>
    <row r="2699" spans="13:18" x14ac:dyDescent="0.25">
      <c r="M2699" s="20"/>
      <c r="N2699" s="20"/>
      <c r="O2699" s="20"/>
      <c r="P2699" s="20"/>
      <c r="Q2699" s="20"/>
      <c r="R2699" s="20"/>
    </row>
    <row r="2700" spans="13:18" x14ac:dyDescent="0.25">
      <c r="M2700" s="20"/>
      <c r="N2700" s="20"/>
      <c r="O2700" s="20"/>
      <c r="P2700" s="20"/>
      <c r="Q2700" s="20"/>
      <c r="R2700" s="20"/>
    </row>
    <row r="2701" spans="13:18" x14ac:dyDescent="0.25">
      <c r="M2701" s="20"/>
      <c r="N2701" s="20"/>
      <c r="O2701" s="20"/>
      <c r="P2701" s="20"/>
      <c r="Q2701" s="20"/>
      <c r="R2701" s="20"/>
    </row>
    <row r="2702" spans="13:18" x14ac:dyDescent="0.25">
      <c r="M2702" s="20"/>
      <c r="N2702" s="20"/>
      <c r="O2702" s="20"/>
      <c r="P2702" s="20"/>
      <c r="Q2702" s="20"/>
      <c r="R2702" s="20"/>
    </row>
    <row r="2703" spans="13:18" x14ac:dyDescent="0.25">
      <c r="M2703" s="20"/>
      <c r="N2703" s="20"/>
      <c r="O2703" s="20"/>
      <c r="P2703" s="20"/>
      <c r="Q2703" s="20"/>
      <c r="R2703" s="20"/>
    </row>
    <row r="2704" spans="13:18" x14ac:dyDescent="0.25">
      <c r="M2704" s="20"/>
      <c r="N2704" s="20"/>
      <c r="O2704" s="20"/>
      <c r="P2704" s="20"/>
      <c r="Q2704" s="20"/>
      <c r="R2704" s="20"/>
    </row>
    <row r="2705" spans="13:18" x14ac:dyDescent="0.25">
      <c r="M2705" s="20"/>
      <c r="N2705" s="20"/>
      <c r="O2705" s="20"/>
      <c r="P2705" s="20"/>
      <c r="Q2705" s="20"/>
      <c r="R2705" s="20"/>
    </row>
    <row r="2706" spans="13:18" x14ac:dyDescent="0.25">
      <c r="M2706" s="20"/>
      <c r="N2706" s="20"/>
      <c r="O2706" s="20"/>
      <c r="P2706" s="20"/>
      <c r="Q2706" s="20"/>
      <c r="R2706" s="20"/>
    </row>
    <row r="2707" spans="13:18" x14ac:dyDescent="0.25">
      <c r="M2707" s="20"/>
      <c r="N2707" s="20"/>
      <c r="O2707" s="20"/>
      <c r="P2707" s="20"/>
      <c r="Q2707" s="20"/>
      <c r="R2707" s="20"/>
    </row>
    <row r="2708" spans="13:18" x14ac:dyDescent="0.25">
      <c r="M2708" s="20"/>
      <c r="N2708" s="20"/>
      <c r="O2708" s="20"/>
      <c r="P2708" s="20"/>
      <c r="Q2708" s="20"/>
      <c r="R2708" s="20"/>
    </row>
    <row r="2709" spans="13:18" x14ac:dyDescent="0.25">
      <c r="M2709" s="20"/>
      <c r="N2709" s="20"/>
      <c r="O2709" s="20"/>
      <c r="P2709" s="20"/>
      <c r="Q2709" s="20"/>
      <c r="R2709" s="20"/>
    </row>
    <row r="2710" spans="13:18" x14ac:dyDescent="0.25">
      <c r="M2710" s="20"/>
      <c r="N2710" s="20"/>
      <c r="O2710" s="20"/>
      <c r="P2710" s="20"/>
      <c r="Q2710" s="20"/>
      <c r="R2710" s="20"/>
    </row>
    <row r="2711" spans="13:18" x14ac:dyDescent="0.25">
      <c r="M2711" s="20"/>
      <c r="N2711" s="20"/>
      <c r="O2711" s="20"/>
      <c r="P2711" s="20"/>
      <c r="Q2711" s="20"/>
      <c r="R2711" s="20"/>
    </row>
    <row r="2712" spans="13:18" x14ac:dyDescent="0.25">
      <c r="M2712" s="20"/>
      <c r="N2712" s="20"/>
      <c r="O2712" s="20"/>
      <c r="P2712" s="20"/>
      <c r="Q2712" s="20"/>
      <c r="R2712" s="20"/>
    </row>
    <row r="2713" spans="13:18" x14ac:dyDescent="0.25">
      <c r="M2713" s="20"/>
      <c r="N2713" s="20"/>
      <c r="O2713" s="20"/>
      <c r="P2713" s="20"/>
      <c r="Q2713" s="20"/>
      <c r="R2713" s="20"/>
    </row>
    <row r="2714" spans="13:18" x14ac:dyDescent="0.25">
      <c r="M2714" s="20"/>
      <c r="N2714" s="20"/>
      <c r="O2714" s="20"/>
      <c r="P2714" s="20"/>
      <c r="Q2714" s="20"/>
      <c r="R2714" s="20"/>
    </row>
    <row r="2715" spans="13:18" x14ac:dyDescent="0.25">
      <c r="M2715" s="20"/>
      <c r="N2715" s="20"/>
      <c r="O2715" s="20"/>
      <c r="P2715" s="20"/>
      <c r="Q2715" s="20"/>
      <c r="R2715" s="20"/>
    </row>
    <row r="2716" spans="13:18" x14ac:dyDescent="0.25">
      <c r="M2716" s="20"/>
      <c r="N2716" s="20"/>
      <c r="O2716" s="20"/>
      <c r="P2716" s="20"/>
      <c r="Q2716" s="20"/>
      <c r="R2716" s="20"/>
    </row>
    <row r="2717" spans="13:18" x14ac:dyDescent="0.25">
      <c r="M2717" s="20"/>
      <c r="N2717" s="20"/>
      <c r="O2717" s="20"/>
      <c r="P2717" s="20"/>
      <c r="Q2717" s="20"/>
      <c r="R2717" s="20"/>
    </row>
    <row r="2718" spans="13:18" x14ac:dyDescent="0.25">
      <c r="M2718" s="20"/>
      <c r="N2718" s="20"/>
      <c r="O2718" s="20"/>
      <c r="P2718" s="20"/>
      <c r="Q2718" s="20"/>
      <c r="R2718" s="20"/>
    </row>
    <row r="2719" spans="13:18" x14ac:dyDescent="0.25">
      <c r="M2719" s="20"/>
      <c r="N2719" s="20"/>
      <c r="O2719" s="20"/>
      <c r="P2719" s="20"/>
      <c r="Q2719" s="20"/>
      <c r="R2719" s="20"/>
    </row>
    <row r="2720" spans="13:18" x14ac:dyDescent="0.25">
      <c r="M2720" s="20"/>
      <c r="N2720" s="20"/>
      <c r="O2720" s="20"/>
      <c r="P2720" s="20"/>
      <c r="Q2720" s="20"/>
      <c r="R2720" s="20"/>
    </row>
    <row r="2721" spans="13:18" x14ac:dyDescent="0.25">
      <c r="M2721" s="20"/>
      <c r="N2721" s="20"/>
      <c r="O2721" s="20"/>
      <c r="P2721" s="20"/>
      <c r="Q2721" s="20"/>
      <c r="R2721" s="20"/>
    </row>
    <row r="2722" spans="13:18" x14ac:dyDescent="0.25">
      <c r="M2722" s="20"/>
      <c r="N2722" s="20"/>
      <c r="O2722" s="20"/>
      <c r="P2722" s="20"/>
      <c r="Q2722" s="20"/>
      <c r="R2722" s="20"/>
    </row>
    <row r="2723" spans="13:18" x14ac:dyDescent="0.25">
      <c r="M2723" s="20"/>
      <c r="N2723" s="20"/>
      <c r="O2723" s="20"/>
      <c r="P2723" s="20"/>
      <c r="Q2723" s="20"/>
      <c r="R2723" s="20"/>
    </row>
    <row r="2724" spans="13:18" x14ac:dyDescent="0.25">
      <c r="M2724" s="20"/>
      <c r="N2724" s="20"/>
      <c r="O2724" s="20"/>
      <c r="P2724" s="20"/>
      <c r="Q2724" s="20"/>
      <c r="R2724" s="20"/>
    </row>
    <row r="2725" spans="13:18" x14ac:dyDescent="0.25">
      <c r="M2725" s="20"/>
      <c r="N2725" s="20"/>
      <c r="O2725" s="20"/>
      <c r="P2725" s="20"/>
      <c r="Q2725" s="20"/>
      <c r="R2725" s="20"/>
    </row>
    <row r="2726" spans="13:18" x14ac:dyDescent="0.25">
      <c r="M2726" s="20"/>
      <c r="N2726" s="20"/>
      <c r="O2726" s="20"/>
      <c r="P2726" s="20"/>
      <c r="Q2726" s="20"/>
      <c r="R2726" s="20"/>
    </row>
    <row r="2727" spans="13:18" x14ac:dyDescent="0.25">
      <c r="M2727" s="20"/>
      <c r="N2727" s="20"/>
      <c r="O2727" s="20"/>
      <c r="P2727" s="20"/>
      <c r="Q2727" s="20"/>
      <c r="R2727" s="20"/>
    </row>
    <row r="2728" spans="13:18" x14ac:dyDescent="0.25">
      <c r="M2728" s="20"/>
      <c r="N2728" s="20"/>
      <c r="O2728" s="20"/>
      <c r="P2728" s="20"/>
      <c r="Q2728" s="20"/>
      <c r="R2728" s="20"/>
    </row>
    <row r="2729" spans="13:18" x14ac:dyDescent="0.25">
      <c r="M2729" s="20"/>
      <c r="N2729" s="20"/>
      <c r="O2729" s="20"/>
      <c r="P2729" s="20"/>
      <c r="Q2729" s="20"/>
      <c r="R2729" s="20"/>
    </row>
    <row r="2730" spans="13:18" x14ac:dyDescent="0.25">
      <c r="M2730" s="20"/>
      <c r="N2730" s="20"/>
      <c r="O2730" s="20"/>
      <c r="P2730" s="20"/>
      <c r="Q2730" s="20"/>
      <c r="R2730" s="20"/>
    </row>
    <row r="2731" spans="13:18" x14ac:dyDescent="0.25">
      <c r="M2731" s="20"/>
      <c r="N2731" s="20"/>
      <c r="O2731" s="20"/>
      <c r="P2731" s="20"/>
      <c r="Q2731" s="20"/>
      <c r="R2731" s="20"/>
    </row>
    <row r="2732" spans="13:18" x14ac:dyDescent="0.25">
      <c r="M2732" s="20"/>
      <c r="N2732" s="20"/>
      <c r="O2732" s="20"/>
      <c r="P2732" s="20"/>
      <c r="Q2732" s="20"/>
      <c r="R2732" s="20"/>
    </row>
    <row r="2733" spans="13:18" x14ac:dyDescent="0.25">
      <c r="M2733" s="20"/>
      <c r="N2733" s="20"/>
      <c r="O2733" s="20"/>
      <c r="P2733" s="20"/>
      <c r="Q2733" s="20"/>
      <c r="R2733" s="20"/>
    </row>
    <row r="2734" spans="13:18" x14ac:dyDescent="0.25">
      <c r="M2734" s="20"/>
      <c r="N2734" s="20"/>
      <c r="O2734" s="20"/>
      <c r="P2734" s="20"/>
      <c r="Q2734" s="20"/>
      <c r="R2734" s="20"/>
    </row>
    <row r="2735" spans="13:18" x14ac:dyDescent="0.25">
      <c r="M2735" s="20"/>
      <c r="N2735" s="20"/>
      <c r="O2735" s="20"/>
      <c r="P2735" s="20"/>
      <c r="Q2735" s="20"/>
      <c r="R2735" s="20"/>
    </row>
    <row r="2736" spans="13:18" x14ac:dyDescent="0.25">
      <c r="M2736" s="20"/>
      <c r="N2736" s="20"/>
      <c r="O2736" s="20"/>
      <c r="P2736" s="20"/>
      <c r="Q2736" s="20"/>
      <c r="R2736" s="20"/>
    </row>
    <row r="2737" spans="13:18" x14ac:dyDescent="0.25">
      <c r="M2737" s="20"/>
      <c r="N2737" s="20"/>
      <c r="O2737" s="20"/>
      <c r="P2737" s="20"/>
      <c r="Q2737" s="20"/>
      <c r="R2737" s="20"/>
    </row>
    <row r="2738" spans="13:18" x14ac:dyDescent="0.25">
      <c r="M2738" s="20"/>
      <c r="N2738" s="20"/>
      <c r="O2738" s="20"/>
      <c r="P2738" s="20"/>
      <c r="Q2738" s="20"/>
      <c r="R2738" s="20"/>
    </row>
    <row r="2739" spans="13:18" x14ac:dyDescent="0.25">
      <c r="M2739" s="20"/>
      <c r="N2739" s="20"/>
      <c r="O2739" s="20"/>
      <c r="P2739" s="20"/>
      <c r="Q2739" s="20"/>
      <c r="R2739" s="20"/>
    </row>
    <row r="2740" spans="13:18" x14ac:dyDescent="0.25">
      <c r="M2740" s="20"/>
      <c r="N2740" s="20"/>
      <c r="O2740" s="20"/>
      <c r="P2740" s="20"/>
      <c r="Q2740" s="20"/>
      <c r="R2740" s="20"/>
    </row>
    <row r="2741" spans="13:18" x14ac:dyDescent="0.25">
      <c r="M2741" s="20"/>
      <c r="N2741" s="20"/>
      <c r="O2741" s="20"/>
      <c r="P2741" s="20"/>
      <c r="Q2741" s="20"/>
      <c r="R2741" s="20"/>
    </row>
    <row r="2742" spans="13:18" x14ac:dyDescent="0.25">
      <c r="M2742" s="20"/>
      <c r="N2742" s="20"/>
      <c r="O2742" s="20"/>
      <c r="P2742" s="20"/>
      <c r="Q2742" s="20"/>
      <c r="R2742" s="20"/>
    </row>
    <row r="2743" spans="13:18" x14ac:dyDescent="0.25">
      <c r="M2743" s="20"/>
      <c r="N2743" s="20"/>
      <c r="O2743" s="20"/>
      <c r="P2743" s="20"/>
      <c r="Q2743" s="20"/>
      <c r="R2743" s="20"/>
    </row>
    <row r="2744" spans="13:18" x14ac:dyDescent="0.25">
      <c r="M2744" s="20"/>
      <c r="N2744" s="20"/>
      <c r="O2744" s="20"/>
      <c r="P2744" s="20"/>
      <c r="Q2744" s="20"/>
      <c r="R2744" s="20"/>
    </row>
    <row r="2745" spans="13:18" x14ac:dyDescent="0.25">
      <c r="M2745" s="20"/>
      <c r="N2745" s="20"/>
      <c r="O2745" s="20"/>
      <c r="P2745" s="20"/>
      <c r="Q2745" s="20"/>
      <c r="R2745" s="20"/>
    </row>
    <row r="2746" spans="13:18" x14ac:dyDescent="0.25">
      <c r="M2746" s="20"/>
      <c r="N2746" s="20"/>
      <c r="O2746" s="20"/>
      <c r="P2746" s="20"/>
      <c r="Q2746" s="20"/>
      <c r="R2746" s="20"/>
    </row>
    <row r="2747" spans="13:18" x14ac:dyDescent="0.25">
      <c r="M2747" s="20"/>
      <c r="N2747" s="20"/>
      <c r="O2747" s="20"/>
      <c r="P2747" s="20"/>
      <c r="Q2747" s="20"/>
      <c r="R2747" s="20"/>
    </row>
    <row r="2748" spans="13:18" x14ac:dyDescent="0.25">
      <c r="M2748" s="20"/>
      <c r="N2748" s="20"/>
      <c r="O2748" s="20"/>
      <c r="P2748" s="20"/>
      <c r="Q2748" s="20"/>
      <c r="R2748" s="20"/>
    </row>
    <row r="2749" spans="13:18" x14ac:dyDescent="0.25">
      <c r="M2749" s="20"/>
      <c r="N2749" s="20"/>
      <c r="O2749" s="20"/>
      <c r="P2749" s="20"/>
      <c r="Q2749" s="20"/>
      <c r="R2749" s="20"/>
    </row>
    <row r="2750" spans="13:18" x14ac:dyDescent="0.25">
      <c r="M2750" s="20"/>
      <c r="N2750" s="20"/>
      <c r="O2750" s="20"/>
      <c r="P2750" s="20"/>
      <c r="Q2750" s="20"/>
      <c r="R2750" s="20"/>
    </row>
    <row r="2751" spans="13:18" x14ac:dyDescent="0.25">
      <c r="M2751" s="20"/>
      <c r="N2751" s="20"/>
      <c r="O2751" s="20"/>
      <c r="P2751" s="20"/>
      <c r="Q2751" s="20"/>
      <c r="R2751" s="20"/>
    </row>
    <row r="2752" spans="13:18" x14ac:dyDescent="0.25">
      <c r="M2752" s="20"/>
      <c r="N2752" s="20"/>
      <c r="O2752" s="20"/>
      <c r="P2752" s="20"/>
      <c r="Q2752" s="20"/>
      <c r="R2752" s="20"/>
    </row>
    <row r="2753" spans="13:18" x14ac:dyDescent="0.25">
      <c r="M2753" s="20"/>
      <c r="N2753" s="20"/>
      <c r="O2753" s="20"/>
      <c r="P2753" s="20"/>
      <c r="Q2753" s="20"/>
      <c r="R2753" s="20"/>
    </row>
    <row r="2754" spans="13:18" x14ac:dyDescent="0.25">
      <c r="M2754" s="20"/>
      <c r="N2754" s="20"/>
      <c r="O2754" s="20"/>
      <c r="P2754" s="20"/>
      <c r="Q2754" s="20"/>
      <c r="R2754" s="20"/>
    </row>
    <row r="2755" spans="13:18" x14ac:dyDescent="0.25">
      <c r="M2755" s="20"/>
      <c r="N2755" s="20"/>
      <c r="O2755" s="20"/>
      <c r="P2755" s="20"/>
      <c r="Q2755" s="20"/>
      <c r="R2755" s="20"/>
    </row>
    <row r="2756" spans="13:18" x14ac:dyDescent="0.25">
      <c r="M2756" s="20"/>
      <c r="N2756" s="20"/>
      <c r="O2756" s="20"/>
      <c r="P2756" s="20"/>
      <c r="Q2756" s="20"/>
      <c r="R2756" s="20"/>
    </row>
    <row r="2757" spans="13:18" x14ac:dyDescent="0.25">
      <c r="M2757" s="20"/>
      <c r="N2757" s="20"/>
      <c r="O2757" s="20"/>
      <c r="P2757" s="20"/>
      <c r="Q2757" s="20"/>
      <c r="R2757" s="20"/>
    </row>
    <row r="2758" spans="13:18" x14ac:dyDescent="0.25">
      <c r="M2758" s="20"/>
      <c r="N2758" s="20"/>
      <c r="O2758" s="20"/>
      <c r="P2758" s="20"/>
      <c r="Q2758" s="20"/>
      <c r="R2758" s="20"/>
    </row>
    <row r="2759" spans="13:18" x14ac:dyDescent="0.25">
      <c r="M2759" s="20"/>
      <c r="N2759" s="20"/>
      <c r="O2759" s="20"/>
      <c r="P2759" s="20"/>
      <c r="Q2759" s="20"/>
      <c r="R2759" s="20"/>
    </row>
    <row r="2760" spans="13:18" x14ac:dyDescent="0.25">
      <c r="M2760" s="20"/>
      <c r="N2760" s="20"/>
      <c r="O2760" s="20"/>
      <c r="P2760" s="20"/>
      <c r="Q2760" s="20"/>
      <c r="R2760" s="20"/>
    </row>
    <row r="2761" spans="13:18" x14ac:dyDescent="0.25">
      <c r="M2761" s="20"/>
      <c r="N2761" s="20"/>
      <c r="O2761" s="20"/>
      <c r="P2761" s="20"/>
      <c r="Q2761" s="20"/>
      <c r="R2761" s="20"/>
    </row>
    <row r="2762" spans="13:18" x14ac:dyDescent="0.25">
      <c r="M2762" s="20"/>
      <c r="N2762" s="20"/>
      <c r="O2762" s="20"/>
      <c r="P2762" s="20"/>
      <c r="Q2762" s="20"/>
      <c r="R2762" s="20"/>
    </row>
    <row r="2763" spans="13:18" x14ac:dyDescent="0.25">
      <c r="M2763" s="20"/>
      <c r="N2763" s="20"/>
      <c r="O2763" s="20"/>
      <c r="P2763" s="20"/>
      <c r="Q2763" s="20"/>
      <c r="R2763" s="20"/>
    </row>
    <row r="2764" spans="13:18" x14ac:dyDescent="0.25">
      <c r="M2764" s="20"/>
      <c r="N2764" s="20"/>
      <c r="O2764" s="20"/>
      <c r="P2764" s="20"/>
      <c r="Q2764" s="20"/>
      <c r="R2764" s="20"/>
    </row>
    <row r="2765" spans="13:18" x14ac:dyDescent="0.25">
      <c r="M2765" s="20"/>
      <c r="N2765" s="20"/>
      <c r="O2765" s="20"/>
      <c r="P2765" s="20"/>
      <c r="Q2765" s="20"/>
      <c r="R2765" s="20"/>
    </row>
    <row r="2766" spans="13:18" x14ac:dyDescent="0.25">
      <c r="M2766" s="20"/>
      <c r="N2766" s="20"/>
      <c r="O2766" s="20"/>
      <c r="P2766" s="20"/>
      <c r="Q2766" s="20"/>
      <c r="R2766" s="20"/>
    </row>
    <row r="2767" spans="13:18" x14ac:dyDescent="0.25">
      <c r="M2767" s="20"/>
      <c r="N2767" s="20"/>
      <c r="O2767" s="20"/>
      <c r="P2767" s="20"/>
      <c r="Q2767" s="20"/>
      <c r="R2767" s="20"/>
    </row>
    <row r="2768" spans="13:18" x14ac:dyDescent="0.25">
      <c r="M2768" s="20"/>
      <c r="N2768" s="20"/>
      <c r="O2768" s="20"/>
      <c r="P2768" s="20"/>
      <c r="Q2768" s="20"/>
      <c r="R2768" s="20"/>
    </row>
    <row r="2769" spans="13:18" x14ac:dyDescent="0.25">
      <c r="M2769" s="20"/>
      <c r="N2769" s="20"/>
      <c r="O2769" s="20"/>
      <c r="P2769" s="20"/>
      <c r="Q2769" s="20"/>
      <c r="R2769" s="20"/>
    </row>
    <row r="2770" spans="13:18" x14ac:dyDescent="0.25">
      <c r="M2770" s="20"/>
      <c r="N2770" s="20"/>
      <c r="O2770" s="20"/>
      <c r="P2770" s="20"/>
      <c r="Q2770" s="20"/>
      <c r="R2770" s="20"/>
    </row>
    <row r="2771" spans="13:18" x14ac:dyDescent="0.25">
      <c r="M2771" s="20"/>
      <c r="N2771" s="20"/>
      <c r="O2771" s="20"/>
      <c r="P2771" s="20"/>
      <c r="Q2771" s="20"/>
      <c r="R2771" s="20"/>
    </row>
    <row r="2772" spans="13:18" x14ac:dyDescent="0.25">
      <c r="M2772" s="20"/>
      <c r="N2772" s="20"/>
      <c r="O2772" s="20"/>
      <c r="P2772" s="20"/>
      <c r="Q2772" s="20"/>
      <c r="R2772" s="20"/>
    </row>
    <row r="2773" spans="13:18" x14ac:dyDescent="0.25">
      <c r="M2773" s="20"/>
      <c r="N2773" s="20"/>
      <c r="O2773" s="20"/>
      <c r="P2773" s="20"/>
      <c r="Q2773" s="20"/>
      <c r="R2773" s="20"/>
    </row>
    <row r="2774" spans="13:18" x14ac:dyDescent="0.25">
      <c r="M2774" s="20"/>
      <c r="N2774" s="20"/>
      <c r="O2774" s="20"/>
      <c r="P2774" s="20"/>
      <c r="Q2774" s="20"/>
      <c r="R2774" s="20"/>
    </row>
    <row r="2775" spans="13:18" x14ac:dyDescent="0.25">
      <c r="M2775" s="20"/>
      <c r="N2775" s="20"/>
      <c r="O2775" s="20"/>
      <c r="P2775" s="20"/>
      <c r="Q2775" s="20"/>
      <c r="R2775" s="20"/>
    </row>
    <row r="2776" spans="13:18" x14ac:dyDescent="0.25">
      <c r="M2776" s="20"/>
      <c r="N2776" s="20"/>
      <c r="O2776" s="20"/>
      <c r="P2776" s="20"/>
      <c r="Q2776" s="20"/>
      <c r="R2776" s="20"/>
    </row>
    <row r="2777" spans="13:18" x14ac:dyDescent="0.25">
      <c r="M2777" s="20"/>
      <c r="N2777" s="20"/>
      <c r="O2777" s="20"/>
      <c r="P2777" s="20"/>
      <c r="Q2777" s="20"/>
      <c r="R2777" s="20"/>
    </row>
    <row r="2778" spans="13:18" x14ac:dyDescent="0.25">
      <c r="M2778" s="20"/>
      <c r="N2778" s="20"/>
      <c r="O2778" s="20"/>
      <c r="P2778" s="20"/>
      <c r="Q2778" s="20"/>
      <c r="R2778" s="20"/>
    </row>
    <row r="2779" spans="13:18" x14ac:dyDescent="0.25">
      <c r="M2779" s="20"/>
      <c r="N2779" s="20"/>
      <c r="O2779" s="20"/>
      <c r="P2779" s="20"/>
      <c r="Q2779" s="20"/>
      <c r="R2779" s="20"/>
    </row>
    <row r="2780" spans="13:18" x14ac:dyDescent="0.25">
      <c r="M2780" s="20"/>
      <c r="N2780" s="20"/>
      <c r="O2780" s="20"/>
      <c r="P2780" s="20"/>
      <c r="Q2780" s="20"/>
      <c r="R2780" s="20"/>
    </row>
    <row r="2781" spans="13:18" x14ac:dyDescent="0.25">
      <c r="M2781" s="20"/>
      <c r="N2781" s="20"/>
      <c r="O2781" s="20"/>
      <c r="P2781" s="20"/>
      <c r="Q2781" s="20"/>
      <c r="R2781" s="20"/>
    </row>
    <row r="2782" spans="13:18" x14ac:dyDescent="0.25">
      <c r="M2782" s="20"/>
      <c r="N2782" s="20"/>
      <c r="O2782" s="20"/>
      <c r="P2782" s="20"/>
      <c r="Q2782" s="20"/>
      <c r="R2782" s="20"/>
    </row>
    <row r="2783" spans="13:18" x14ac:dyDescent="0.25">
      <c r="M2783" s="20"/>
      <c r="N2783" s="20"/>
      <c r="O2783" s="20"/>
      <c r="P2783" s="20"/>
      <c r="Q2783" s="20"/>
      <c r="R2783" s="20"/>
    </row>
    <row r="2784" spans="13:18" x14ac:dyDescent="0.25">
      <c r="M2784" s="20"/>
      <c r="N2784" s="20"/>
      <c r="O2784" s="20"/>
      <c r="P2784" s="20"/>
      <c r="Q2784" s="20"/>
      <c r="R2784" s="20"/>
    </row>
    <row r="2785" spans="13:18" x14ac:dyDescent="0.25">
      <c r="M2785" s="20"/>
      <c r="N2785" s="20"/>
      <c r="O2785" s="20"/>
      <c r="P2785" s="20"/>
      <c r="Q2785" s="20"/>
      <c r="R2785" s="20"/>
    </row>
    <row r="2786" spans="13:18" x14ac:dyDescent="0.25">
      <c r="M2786" s="20"/>
      <c r="N2786" s="20"/>
      <c r="O2786" s="20"/>
      <c r="P2786" s="20"/>
      <c r="Q2786" s="20"/>
      <c r="R2786" s="20"/>
    </row>
    <row r="2787" spans="13:18" x14ac:dyDescent="0.25">
      <c r="M2787" s="20"/>
      <c r="N2787" s="20"/>
      <c r="O2787" s="20"/>
      <c r="P2787" s="20"/>
      <c r="Q2787" s="20"/>
      <c r="R2787" s="20"/>
    </row>
    <row r="2788" spans="13:18" x14ac:dyDescent="0.25">
      <c r="M2788" s="20"/>
      <c r="N2788" s="20"/>
      <c r="O2788" s="20"/>
      <c r="P2788" s="20"/>
      <c r="Q2788" s="20"/>
      <c r="R2788" s="20"/>
    </row>
    <row r="2789" spans="13:18" x14ac:dyDescent="0.25">
      <c r="M2789" s="20"/>
      <c r="N2789" s="20"/>
      <c r="O2789" s="20"/>
      <c r="P2789" s="20"/>
      <c r="Q2789" s="20"/>
      <c r="R2789" s="20"/>
    </row>
    <row r="2790" spans="13:18" x14ac:dyDescent="0.25">
      <c r="M2790" s="20"/>
      <c r="N2790" s="20"/>
      <c r="O2790" s="20"/>
      <c r="P2790" s="20"/>
      <c r="Q2790" s="20"/>
      <c r="R2790" s="20"/>
    </row>
    <row r="2791" spans="13:18" x14ac:dyDescent="0.25">
      <c r="M2791" s="20"/>
      <c r="N2791" s="20"/>
      <c r="O2791" s="20"/>
      <c r="P2791" s="20"/>
      <c r="Q2791" s="20"/>
      <c r="R2791" s="20"/>
    </row>
    <row r="2792" spans="13:18" x14ac:dyDescent="0.25">
      <c r="M2792" s="20"/>
      <c r="N2792" s="20"/>
      <c r="O2792" s="20"/>
      <c r="P2792" s="20"/>
      <c r="Q2792" s="20"/>
      <c r="R2792" s="20"/>
    </row>
    <row r="2793" spans="13:18" x14ac:dyDescent="0.25">
      <c r="M2793" s="20"/>
      <c r="N2793" s="20"/>
      <c r="O2793" s="20"/>
      <c r="P2793" s="20"/>
      <c r="Q2793" s="20"/>
      <c r="R2793" s="20"/>
    </row>
    <row r="2794" spans="13:18" x14ac:dyDescent="0.25">
      <c r="M2794" s="20"/>
      <c r="N2794" s="20"/>
      <c r="O2794" s="20"/>
      <c r="P2794" s="20"/>
      <c r="Q2794" s="20"/>
      <c r="R2794" s="20"/>
    </row>
    <row r="2795" spans="13:18" x14ac:dyDescent="0.25">
      <c r="M2795" s="20"/>
      <c r="N2795" s="20"/>
      <c r="O2795" s="20"/>
      <c r="P2795" s="20"/>
      <c r="Q2795" s="20"/>
      <c r="R2795" s="20"/>
    </row>
    <row r="2796" spans="13:18" x14ac:dyDescent="0.25">
      <c r="M2796" s="20"/>
      <c r="N2796" s="20"/>
      <c r="O2796" s="20"/>
      <c r="P2796" s="20"/>
      <c r="Q2796" s="20"/>
      <c r="R2796" s="20"/>
    </row>
    <row r="2797" spans="13:18" x14ac:dyDescent="0.25">
      <c r="M2797" s="20"/>
      <c r="N2797" s="20"/>
      <c r="O2797" s="20"/>
      <c r="P2797" s="20"/>
      <c r="Q2797" s="20"/>
      <c r="R2797" s="20"/>
    </row>
    <row r="2798" spans="13:18" x14ac:dyDescent="0.25">
      <c r="M2798" s="20"/>
      <c r="N2798" s="20"/>
      <c r="O2798" s="20"/>
      <c r="P2798" s="20"/>
      <c r="Q2798" s="20"/>
      <c r="R2798" s="20"/>
    </row>
    <row r="2799" spans="13:18" x14ac:dyDescent="0.25">
      <c r="M2799" s="20"/>
      <c r="N2799" s="20"/>
      <c r="O2799" s="20"/>
      <c r="P2799" s="20"/>
      <c r="Q2799" s="20"/>
      <c r="R2799" s="20"/>
    </row>
    <row r="2800" spans="13:18" x14ac:dyDescent="0.25">
      <c r="M2800" s="20"/>
      <c r="N2800" s="20"/>
      <c r="O2800" s="20"/>
      <c r="P2800" s="20"/>
      <c r="Q2800" s="20"/>
      <c r="R2800" s="20"/>
    </row>
    <row r="2801" spans="13:18" x14ac:dyDescent="0.25">
      <c r="M2801" s="20"/>
      <c r="N2801" s="20"/>
      <c r="O2801" s="20"/>
      <c r="P2801" s="20"/>
      <c r="Q2801" s="20"/>
      <c r="R2801" s="20"/>
    </row>
    <row r="2802" spans="13:18" x14ac:dyDescent="0.25">
      <c r="M2802" s="20"/>
      <c r="N2802" s="20"/>
      <c r="O2802" s="20"/>
      <c r="P2802" s="20"/>
      <c r="Q2802" s="20"/>
      <c r="R2802" s="20"/>
    </row>
    <row r="2803" spans="13:18" x14ac:dyDescent="0.25">
      <c r="M2803" s="20"/>
      <c r="N2803" s="20"/>
      <c r="O2803" s="20"/>
      <c r="P2803" s="20"/>
      <c r="Q2803" s="20"/>
      <c r="R2803" s="20"/>
    </row>
    <row r="2804" spans="13:18" x14ac:dyDescent="0.25">
      <c r="M2804" s="20"/>
      <c r="N2804" s="20"/>
      <c r="O2804" s="20"/>
      <c r="P2804" s="20"/>
      <c r="Q2804" s="20"/>
      <c r="R2804" s="20"/>
    </row>
    <row r="2805" spans="13:18" x14ac:dyDescent="0.25">
      <c r="M2805" s="20"/>
      <c r="N2805" s="20"/>
      <c r="O2805" s="20"/>
      <c r="P2805" s="20"/>
      <c r="Q2805" s="20"/>
      <c r="R2805" s="20"/>
    </row>
    <row r="2806" spans="13:18" x14ac:dyDescent="0.25">
      <c r="M2806" s="20"/>
      <c r="N2806" s="20"/>
      <c r="O2806" s="20"/>
      <c r="P2806" s="20"/>
      <c r="Q2806" s="20"/>
      <c r="R2806" s="20"/>
    </row>
    <row r="2807" spans="13:18" x14ac:dyDescent="0.25">
      <c r="M2807" s="20"/>
      <c r="N2807" s="20"/>
      <c r="O2807" s="20"/>
      <c r="P2807" s="20"/>
      <c r="Q2807" s="20"/>
      <c r="R2807" s="20"/>
    </row>
    <row r="2808" spans="13:18" x14ac:dyDescent="0.25">
      <c r="M2808" s="20"/>
      <c r="N2808" s="20"/>
      <c r="O2808" s="20"/>
      <c r="P2808" s="20"/>
      <c r="Q2808" s="20"/>
      <c r="R2808" s="20"/>
    </row>
    <row r="2809" spans="13:18" x14ac:dyDescent="0.25">
      <c r="M2809" s="20"/>
      <c r="N2809" s="20"/>
      <c r="O2809" s="20"/>
      <c r="P2809" s="20"/>
      <c r="Q2809" s="20"/>
      <c r="R2809" s="20"/>
    </row>
    <row r="2810" spans="13:18" x14ac:dyDescent="0.25">
      <c r="M2810" s="20"/>
      <c r="N2810" s="20"/>
      <c r="O2810" s="20"/>
      <c r="P2810" s="20"/>
      <c r="Q2810" s="20"/>
      <c r="R2810" s="20"/>
    </row>
    <row r="2811" spans="13:18" x14ac:dyDescent="0.25">
      <c r="M2811" s="20"/>
      <c r="N2811" s="20"/>
      <c r="O2811" s="20"/>
      <c r="P2811" s="20"/>
      <c r="Q2811" s="20"/>
      <c r="R2811" s="20"/>
    </row>
    <row r="2812" spans="13:18" x14ac:dyDescent="0.25">
      <c r="M2812" s="20"/>
      <c r="N2812" s="20"/>
      <c r="O2812" s="20"/>
      <c r="P2812" s="20"/>
      <c r="Q2812" s="20"/>
      <c r="R2812" s="20"/>
    </row>
    <row r="2813" spans="13:18" x14ac:dyDescent="0.25">
      <c r="M2813" s="20"/>
      <c r="N2813" s="20"/>
      <c r="O2813" s="20"/>
      <c r="P2813" s="20"/>
      <c r="Q2813" s="20"/>
      <c r="R2813" s="20"/>
    </row>
    <row r="2814" spans="13:18" x14ac:dyDescent="0.25">
      <c r="M2814" s="20"/>
      <c r="N2814" s="20"/>
      <c r="O2814" s="20"/>
      <c r="P2814" s="20"/>
      <c r="Q2814" s="20"/>
      <c r="R2814" s="20"/>
    </row>
    <row r="2815" spans="13:18" x14ac:dyDescent="0.25">
      <c r="M2815" s="20"/>
      <c r="N2815" s="20"/>
      <c r="O2815" s="20"/>
      <c r="P2815" s="20"/>
      <c r="Q2815" s="20"/>
      <c r="R2815" s="20"/>
    </row>
    <row r="2816" spans="13:18" x14ac:dyDescent="0.25">
      <c r="M2816" s="20"/>
      <c r="N2816" s="20"/>
      <c r="O2816" s="20"/>
      <c r="P2816" s="20"/>
      <c r="Q2816" s="20"/>
      <c r="R2816" s="20"/>
    </row>
    <row r="2817" spans="13:18" x14ac:dyDescent="0.25">
      <c r="M2817" s="20"/>
      <c r="N2817" s="20"/>
      <c r="O2817" s="20"/>
      <c r="P2817" s="20"/>
      <c r="Q2817" s="20"/>
      <c r="R2817" s="20"/>
    </row>
    <row r="2818" spans="13:18" x14ac:dyDescent="0.25">
      <c r="M2818" s="20"/>
      <c r="N2818" s="20"/>
      <c r="O2818" s="20"/>
      <c r="P2818" s="20"/>
      <c r="Q2818" s="20"/>
      <c r="R2818" s="20"/>
    </row>
    <row r="2819" spans="13:18" x14ac:dyDescent="0.25">
      <c r="M2819" s="20"/>
      <c r="N2819" s="20"/>
      <c r="O2819" s="20"/>
      <c r="P2819" s="20"/>
      <c r="Q2819" s="20"/>
      <c r="R2819" s="20"/>
    </row>
    <row r="2820" spans="13:18" x14ac:dyDescent="0.25">
      <c r="M2820" s="20"/>
      <c r="N2820" s="20"/>
      <c r="O2820" s="20"/>
      <c r="P2820" s="20"/>
      <c r="Q2820" s="20"/>
      <c r="R2820" s="20"/>
    </row>
    <row r="2821" spans="13:18" x14ac:dyDescent="0.25">
      <c r="M2821" s="20"/>
      <c r="N2821" s="20"/>
      <c r="O2821" s="20"/>
      <c r="P2821" s="20"/>
      <c r="Q2821" s="20"/>
      <c r="R2821" s="20"/>
    </row>
    <row r="2822" spans="13:18" x14ac:dyDescent="0.25">
      <c r="M2822" s="20"/>
      <c r="N2822" s="20"/>
      <c r="O2822" s="20"/>
      <c r="P2822" s="20"/>
      <c r="Q2822" s="20"/>
      <c r="R2822" s="20"/>
    </row>
    <row r="2823" spans="13:18" x14ac:dyDescent="0.25">
      <c r="M2823" s="20"/>
      <c r="N2823" s="20"/>
      <c r="O2823" s="20"/>
      <c r="P2823" s="20"/>
      <c r="Q2823" s="20"/>
      <c r="R2823" s="20"/>
    </row>
    <row r="2824" spans="13:18" x14ac:dyDescent="0.25">
      <c r="M2824" s="20"/>
      <c r="N2824" s="20"/>
      <c r="O2824" s="20"/>
      <c r="P2824" s="20"/>
      <c r="Q2824" s="20"/>
      <c r="R2824" s="20"/>
    </row>
    <row r="2825" spans="13:18" x14ac:dyDescent="0.25">
      <c r="M2825" s="20"/>
      <c r="N2825" s="20"/>
      <c r="O2825" s="20"/>
      <c r="P2825" s="20"/>
      <c r="Q2825" s="20"/>
      <c r="R2825" s="20"/>
    </row>
    <row r="2826" spans="13:18" x14ac:dyDescent="0.25">
      <c r="M2826" s="20"/>
      <c r="N2826" s="20"/>
      <c r="O2826" s="20"/>
      <c r="P2826" s="20"/>
      <c r="Q2826" s="20"/>
      <c r="R2826" s="20"/>
    </row>
    <row r="2827" spans="13:18" x14ac:dyDescent="0.25">
      <c r="M2827" s="20"/>
      <c r="N2827" s="20"/>
      <c r="O2827" s="20"/>
      <c r="P2827" s="20"/>
      <c r="Q2827" s="20"/>
      <c r="R2827" s="20"/>
    </row>
    <row r="2828" spans="13:18" x14ac:dyDescent="0.25">
      <c r="M2828" s="20"/>
      <c r="N2828" s="20"/>
      <c r="O2828" s="20"/>
      <c r="P2828" s="20"/>
      <c r="Q2828" s="20"/>
      <c r="R2828" s="20"/>
    </row>
    <row r="2829" spans="13:18" x14ac:dyDescent="0.25">
      <c r="M2829" s="20"/>
      <c r="N2829" s="20"/>
      <c r="O2829" s="20"/>
      <c r="P2829" s="20"/>
      <c r="Q2829" s="20"/>
      <c r="R2829" s="20"/>
    </row>
    <row r="2830" spans="13:18" x14ac:dyDescent="0.25">
      <c r="M2830" s="20"/>
      <c r="N2830" s="20"/>
      <c r="O2830" s="20"/>
      <c r="P2830" s="20"/>
      <c r="Q2830" s="20"/>
      <c r="R2830" s="20"/>
    </row>
    <row r="2831" spans="13:18" x14ac:dyDescent="0.25">
      <c r="M2831" s="20"/>
      <c r="N2831" s="20"/>
      <c r="O2831" s="20"/>
      <c r="P2831" s="20"/>
      <c r="Q2831" s="20"/>
      <c r="R2831" s="20"/>
    </row>
    <row r="2832" spans="13:18" x14ac:dyDescent="0.25">
      <c r="M2832" s="20"/>
      <c r="N2832" s="20"/>
      <c r="O2832" s="20"/>
      <c r="P2832" s="20"/>
      <c r="Q2832" s="20"/>
      <c r="R2832" s="20"/>
    </row>
    <row r="2833" spans="13:18" x14ac:dyDescent="0.25">
      <c r="M2833" s="20"/>
      <c r="N2833" s="20"/>
      <c r="O2833" s="20"/>
      <c r="P2833" s="20"/>
      <c r="Q2833" s="20"/>
      <c r="R2833" s="20"/>
    </row>
    <row r="2834" spans="13:18" x14ac:dyDescent="0.25">
      <c r="M2834" s="20"/>
      <c r="N2834" s="20"/>
      <c r="O2834" s="20"/>
      <c r="P2834" s="20"/>
      <c r="Q2834" s="20"/>
      <c r="R2834" s="20"/>
    </row>
    <row r="2835" spans="13:18" x14ac:dyDescent="0.25">
      <c r="M2835" s="20"/>
      <c r="N2835" s="20"/>
      <c r="O2835" s="20"/>
      <c r="P2835" s="20"/>
      <c r="Q2835" s="20"/>
      <c r="R2835" s="20"/>
    </row>
    <row r="2836" spans="13:18" x14ac:dyDescent="0.25">
      <c r="M2836" s="20"/>
      <c r="N2836" s="20"/>
      <c r="O2836" s="20"/>
      <c r="P2836" s="20"/>
      <c r="Q2836" s="20"/>
      <c r="R2836" s="20"/>
    </row>
    <row r="2837" spans="13:18" x14ac:dyDescent="0.25">
      <c r="M2837" s="20"/>
      <c r="N2837" s="20"/>
      <c r="O2837" s="20"/>
      <c r="P2837" s="20"/>
      <c r="Q2837" s="20"/>
      <c r="R2837" s="20"/>
    </row>
    <row r="2838" spans="13:18" x14ac:dyDescent="0.25">
      <c r="M2838" s="20"/>
      <c r="N2838" s="20"/>
      <c r="O2838" s="20"/>
      <c r="P2838" s="20"/>
      <c r="Q2838" s="20"/>
      <c r="R2838" s="20"/>
    </row>
    <row r="2839" spans="13:18" x14ac:dyDescent="0.25">
      <c r="M2839" s="20"/>
      <c r="N2839" s="20"/>
      <c r="O2839" s="20"/>
      <c r="P2839" s="20"/>
      <c r="Q2839" s="20"/>
      <c r="R2839" s="20"/>
    </row>
    <row r="2840" spans="13:18" x14ac:dyDescent="0.25">
      <c r="M2840" s="20"/>
      <c r="N2840" s="20"/>
      <c r="O2840" s="20"/>
      <c r="P2840" s="20"/>
      <c r="Q2840" s="20"/>
      <c r="R2840" s="20"/>
    </row>
    <row r="2841" spans="13:18" x14ac:dyDescent="0.25">
      <c r="M2841" s="20"/>
      <c r="N2841" s="20"/>
      <c r="O2841" s="20"/>
      <c r="P2841" s="20"/>
      <c r="Q2841" s="20"/>
      <c r="R2841" s="20"/>
    </row>
    <row r="2842" spans="13:18" x14ac:dyDescent="0.25">
      <c r="M2842" s="20"/>
      <c r="N2842" s="20"/>
      <c r="O2842" s="20"/>
      <c r="P2842" s="20"/>
      <c r="Q2842" s="20"/>
      <c r="R2842" s="20"/>
    </row>
    <row r="2843" spans="13:18" x14ac:dyDescent="0.25">
      <c r="M2843" s="20"/>
      <c r="N2843" s="20"/>
      <c r="O2843" s="20"/>
      <c r="P2843" s="20"/>
      <c r="Q2843" s="20"/>
      <c r="R2843" s="20"/>
    </row>
    <row r="2844" spans="13:18" x14ac:dyDescent="0.25">
      <c r="M2844" s="20"/>
      <c r="N2844" s="20"/>
      <c r="O2844" s="20"/>
      <c r="P2844" s="20"/>
      <c r="Q2844" s="20"/>
      <c r="R2844" s="20"/>
    </row>
    <row r="2845" spans="13:18" x14ac:dyDescent="0.25">
      <c r="M2845" s="20"/>
      <c r="N2845" s="20"/>
      <c r="O2845" s="20"/>
      <c r="P2845" s="20"/>
      <c r="Q2845" s="20"/>
      <c r="R2845" s="20"/>
    </row>
    <row r="2846" spans="13:18" x14ac:dyDescent="0.25">
      <c r="M2846" s="20"/>
      <c r="N2846" s="20"/>
      <c r="O2846" s="20"/>
      <c r="P2846" s="20"/>
      <c r="Q2846" s="20"/>
      <c r="R2846" s="20"/>
    </row>
    <row r="2847" spans="13:18" x14ac:dyDescent="0.25">
      <c r="M2847" s="20"/>
      <c r="N2847" s="20"/>
      <c r="O2847" s="20"/>
      <c r="P2847" s="20"/>
      <c r="Q2847" s="20"/>
      <c r="R2847" s="20"/>
    </row>
    <row r="2848" spans="13:18" x14ac:dyDescent="0.25">
      <c r="M2848" s="20"/>
      <c r="N2848" s="20"/>
      <c r="O2848" s="20"/>
      <c r="P2848" s="20"/>
      <c r="Q2848" s="20"/>
      <c r="R2848" s="20"/>
    </row>
    <row r="2849" spans="13:18" x14ac:dyDescent="0.25">
      <c r="M2849" s="20"/>
      <c r="N2849" s="20"/>
      <c r="O2849" s="20"/>
      <c r="P2849" s="20"/>
      <c r="Q2849" s="20"/>
      <c r="R2849" s="20"/>
    </row>
    <row r="2850" spans="13:18" x14ac:dyDescent="0.25">
      <c r="M2850" s="20"/>
      <c r="N2850" s="20"/>
      <c r="O2850" s="20"/>
      <c r="P2850" s="20"/>
      <c r="Q2850" s="20"/>
      <c r="R2850" s="20"/>
    </row>
    <row r="2851" spans="13:18" x14ac:dyDescent="0.25">
      <c r="M2851" s="20"/>
      <c r="N2851" s="20"/>
      <c r="O2851" s="20"/>
      <c r="P2851" s="20"/>
      <c r="Q2851" s="20"/>
      <c r="R2851" s="20"/>
    </row>
    <row r="2852" spans="13:18" x14ac:dyDescent="0.25">
      <c r="M2852" s="20"/>
      <c r="N2852" s="20"/>
      <c r="O2852" s="20"/>
      <c r="P2852" s="20"/>
      <c r="Q2852" s="20"/>
      <c r="R2852" s="20"/>
    </row>
    <row r="2853" spans="13:18" x14ac:dyDescent="0.25">
      <c r="M2853" s="20"/>
      <c r="N2853" s="20"/>
      <c r="O2853" s="20"/>
      <c r="P2853" s="20"/>
      <c r="Q2853" s="20"/>
      <c r="R2853" s="20"/>
    </row>
    <row r="2854" spans="13:18" x14ac:dyDescent="0.25">
      <c r="M2854" s="20"/>
      <c r="N2854" s="20"/>
      <c r="O2854" s="20"/>
      <c r="P2854" s="20"/>
      <c r="Q2854" s="20"/>
      <c r="R2854" s="20"/>
    </row>
    <row r="2855" spans="13:18" x14ac:dyDescent="0.25">
      <c r="M2855" s="20"/>
      <c r="N2855" s="20"/>
      <c r="O2855" s="20"/>
      <c r="P2855" s="20"/>
      <c r="Q2855" s="20"/>
      <c r="R2855" s="20"/>
    </row>
    <row r="2856" spans="13:18" x14ac:dyDescent="0.25">
      <c r="M2856" s="20"/>
      <c r="N2856" s="20"/>
      <c r="O2856" s="20"/>
      <c r="P2856" s="20"/>
      <c r="Q2856" s="20"/>
      <c r="R2856" s="20"/>
    </row>
    <row r="2857" spans="13:18" x14ac:dyDescent="0.25">
      <c r="M2857" s="20"/>
      <c r="N2857" s="20"/>
      <c r="O2857" s="20"/>
      <c r="P2857" s="20"/>
      <c r="Q2857" s="20"/>
      <c r="R2857" s="20"/>
    </row>
    <row r="2858" spans="13:18" x14ac:dyDescent="0.25">
      <c r="M2858" s="20"/>
      <c r="N2858" s="20"/>
      <c r="O2858" s="20"/>
      <c r="P2858" s="20"/>
      <c r="Q2858" s="20"/>
      <c r="R2858" s="20"/>
    </row>
    <row r="2859" spans="13:18" x14ac:dyDescent="0.25">
      <c r="M2859" s="20"/>
      <c r="N2859" s="20"/>
      <c r="O2859" s="20"/>
      <c r="P2859" s="20"/>
      <c r="Q2859" s="20"/>
      <c r="R2859" s="20"/>
    </row>
    <row r="2860" spans="13:18" x14ac:dyDescent="0.25">
      <c r="M2860" s="20"/>
      <c r="N2860" s="20"/>
      <c r="O2860" s="20"/>
      <c r="P2860" s="20"/>
      <c r="Q2860" s="20"/>
      <c r="R2860" s="20"/>
    </row>
    <row r="2861" spans="13:18" x14ac:dyDescent="0.25">
      <c r="M2861" s="20"/>
      <c r="N2861" s="20"/>
      <c r="O2861" s="20"/>
      <c r="P2861" s="20"/>
      <c r="Q2861" s="20"/>
      <c r="R2861" s="20"/>
    </row>
    <row r="2862" spans="13:18" x14ac:dyDescent="0.25">
      <c r="M2862" s="20"/>
      <c r="N2862" s="20"/>
      <c r="O2862" s="20"/>
      <c r="P2862" s="20"/>
      <c r="Q2862" s="20"/>
      <c r="R2862" s="20"/>
    </row>
    <row r="2863" spans="13:18" x14ac:dyDescent="0.25">
      <c r="M2863" s="20"/>
      <c r="N2863" s="20"/>
      <c r="O2863" s="20"/>
      <c r="P2863" s="20"/>
      <c r="Q2863" s="20"/>
      <c r="R2863" s="20"/>
    </row>
    <row r="2864" spans="13:18" x14ac:dyDescent="0.25">
      <c r="M2864" s="20"/>
      <c r="N2864" s="20"/>
      <c r="O2864" s="20"/>
      <c r="P2864" s="20"/>
      <c r="Q2864" s="20"/>
      <c r="R2864" s="20"/>
    </row>
    <row r="2865" spans="13:18" x14ac:dyDescent="0.25">
      <c r="M2865" s="20"/>
      <c r="N2865" s="20"/>
      <c r="O2865" s="20"/>
      <c r="P2865" s="20"/>
      <c r="Q2865" s="20"/>
      <c r="R2865" s="20"/>
    </row>
    <row r="2866" spans="13:18" x14ac:dyDescent="0.25">
      <c r="M2866" s="20"/>
      <c r="N2866" s="20"/>
      <c r="O2866" s="20"/>
      <c r="P2866" s="20"/>
      <c r="Q2866" s="20"/>
      <c r="R2866" s="20"/>
    </row>
    <row r="2867" spans="13:18" x14ac:dyDescent="0.25">
      <c r="M2867" s="20"/>
      <c r="N2867" s="20"/>
      <c r="O2867" s="20"/>
      <c r="P2867" s="20"/>
      <c r="Q2867" s="20"/>
      <c r="R2867" s="20"/>
    </row>
    <row r="2868" spans="13:18" x14ac:dyDescent="0.25">
      <c r="M2868" s="20"/>
      <c r="N2868" s="20"/>
      <c r="O2868" s="20"/>
      <c r="P2868" s="20"/>
      <c r="Q2868" s="20"/>
      <c r="R2868" s="20"/>
    </row>
    <row r="2869" spans="13:18" x14ac:dyDescent="0.25">
      <c r="M2869" s="20"/>
      <c r="N2869" s="20"/>
      <c r="O2869" s="20"/>
      <c r="P2869" s="20"/>
      <c r="Q2869" s="20"/>
      <c r="R2869" s="20"/>
    </row>
    <row r="2870" spans="13:18" x14ac:dyDescent="0.25">
      <c r="M2870" s="20"/>
      <c r="N2870" s="20"/>
      <c r="O2870" s="20"/>
      <c r="P2870" s="20"/>
      <c r="Q2870" s="20"/>
      <c r="R2870" s="20"/>
    </row>
    <row r="2871" spans="13:18" x14ac:dyDescent="0.25">
      <c r="M2871" s="20"/>
      <c r="N2871" s="20"/>
      <c r="O2871" s="20"/>
      <c r="P2871" s="20"/>
      <c r="Q2871" s="20"/>
      <c r="R2871" s="20"/>
    </row>
    <row r="2872" spans="13:18" x14ac:dyDescent="0.25">
      <c r="M2872" s="20"/>
      <c r="N2872" s="20"/>
      <c r="O2872" s="20"/>
      <c r="P2872" s="20"/>
      <c r="Q2872" s="20"/>
      <c r="R2872" s="20"/>
    </row>
    <row r="2873" spans="13:18" x14ac:dyDescent="0.25">
      <c r="M2873" s="20"/>
      <c r="N2873" s="20"/>
      <c r="O2873" s="20"/>
      <c r="P2873" s="20"/>
      <c r="Q2873" s="20"/>
      <c r="R2873" s="20"/>
    </row>
    <row r="2874" spans="13:18" x14ac:dyDescent="0.25">
      <c r="M2874" s="20"/>
      <c r="N2874" s="20"/>
      <c r="O2874" s="20"/>
      <c r="P2874" s="20"/>
      <c r="Q2874" s="20"/>
      <c r="R2874" s="20"/>
    </row>
    <row r="2875" spans="13:18" x14ac:dyDescent="0.25">
      <c r="M2875" s="20"/>
      <c r="N2875" s="20"/>
      <c r="O2875" s="20"/>
      <c r="P2875" s="20"/>
      <c r="Q2875" s="20"/>
      <c r="R2875" s="20"/>
    </row>
    <row r="2876" spans="13:18" x14ac:dyDescent="0.25">
      <c r="M2876" s="20"/>
      <c r="N2876" s="20"/>
      <c r="O2876" s="20"/>
      <c r="P2876" s="20"/>
      <c r="Q2876" s="20"/>
      <c r="R2876" s="20"/>
    </row>
    <row r="2877" spans="13:18" x14ac:dyDescent="0.25">
      <c r="M2877" s="20"/>
      <c r="N2877" s="20"/>
      <c r="O2877" s="20"/>
      <c r="P2877" s="20"/>
      <c r="Q2877" s="20"/>
      <c r="R2877" s="20"/>
    </row>
    <row r="2878" spans="13:18" x14ac:dyDescent="0.25">
      <c r="M2878" s="20"/>
      <c r="N2878" s="20"/>
      <c r="O2878" s="20"/>
      <c r="P2878" s="20"/>
      <c r="Q2878" s="20"/>
      <c r="R2878" s="20"/>
    </row>
    <row r="2879" spans="13:18" x14ac:dyDescent="0.25">
      <c r="M2879" s="20"/>
      <c r="N2879" s="20"/>
      <c r="O2879" s="20"/>
      <c r="P2879" s="20"/>
      <c r="Q2879" s="20"/>
      <c r="R2879" s="20"/>
    </row>
    <row r="2880" spans="13:18" x14ac:dyDescent="0.25">
      <c r="M2880" s="20"/>
      <c r="N2880" s="20"/>
      <c r="O2880" s="20"/>
      <c r="P2880" s="20"/>
      <c r="Q2880" s="20"/>
      <c r="R2880" s="20"/>
    </row>
    <row r="2881" spans="13:18" x14ac:dyDescent="0.25">
      <c r="M2881" s="20"/>
      <c r="N2881" s="20"/>
      <c r="O2881" s="20"/>
      <c r="P2881" s="20"/>
      <c r="Q2881" s="20"/>
      <c r="R2881" s="20"/>
    </row>
    <row r="2882" spans="13:18" x14ac:dyDescent="0.25">
      <c r="M2882" s="20"/>
      <c r="N2882" s="20"/>
      <c r="O2882" s="20"/>
      <c r="P2882" s="20"/>
      <c r="Q2882" s="20"/>
      <c r="R2882" s="20"/>
    </row>
    <row r="2883" spans="13:18" x14ac:dyDescent="0.25">
      <c r="M2883" s="20"/>
      <c r="N2883" s="20"/>
      <c r="O2883" s="20"/>
      <c r="P2883" s="20"/>
      <c r="Q2883" s="20"/>
      <c r="R2883" s="20"/>
    </row>
    <row r="2884" spans="13:18" x14ac:dyDescent="0.25">
      <c r="M2884" s="20"/>
      <c r="N2884" s="20"/>
      <c r="O2884" s="20"/>
      <c r="P2884" s="20"/>
      <c r="Q2884" s="20"/>
      <c r="R2884" s="20"/>
    </row>
    <row r="2885" spans="13:18" x14ac:dyDescent="0.25">
      <c r="M2885" s="20"/>
      <c r="N2885" s="20"/>
      <c r="O2885" s="20"/>
      <c r="P2885" s="20"/>
      <c r="Q2885" s="20"/>
      <c r="R2885" s="20"/>
    </row>
    <row r="2886" spans="13:18" x14ac:dyDescent="0.25">
      <c r="M2886" s="20"/>
      <c r="N2886" s="20"/>
      <c r="O2886" s="20"/>
      <c r="P2886" s="20"/>
      <c r="Q2886" s="20"/>
      <c r="R2886" s="20"/>
    </row>
    <row r="2887" spans="13:18" x14ac:dyDescent="0.25">
      <c r="M2887" s="20"/>
      <c r="N2887" s="20"/>
      <c r="O2887" s="20"/>
      <c r="P2887" s="20"/>
      <c r="Q2887" s="20"/>
      <c r="R2887" s="20"/>
    </row>
    <row r="2888" spans="13:18" x14ac:dyDescent="0.25">
      <c r="M2888" s="20"/>
      <c r="N2888" s="20"/>
      <c r="O2888" s="20"/>
      <c r="P2888" s="20"/>
      <c r="Q2888" s="20"/>
      <c r="R2888" s="20"/>
    </row>
    <row r="2889" spans="13:18" x14ac:dyDescent="0.25">
      <c r="M2889" s="20"/>
      <c r="N2889" s="20"/>
      <c r="O2889" s="20"/>
      <c r="P2889" s="20"/>
      <c r="Q2889" s="20"/>
      <c r="R2889" s="20"/>
    </row>
    <row r="2890" spans="13:18" x14ac:dyDescent="0.25">
      <c r="M2890" s="20"/>
      <c r="N2890" s="20"/>
      <c r="O2890" s="20"/>
      <c r="P2890" s="20"/>
      <c r="Q2890" s="20"/>
      <c r="R2890" s="20"/>
    </row>
    <row r="2891" spans="13:18" x14ac:dyDescent="0.25">
      <c r="M2891" s="20"/>
      <c r="N2891" s="20"/>
      <c r="O2891" s="20"/>
      <c r="P2891" s="20"/>
      <c r="Q2891" s="20"/>
      <c r="R2891" s="20"/>
    </row>
    <row r="2892" spans="13:18" x14ac:dyDescent="0.25">
      <c r="M2892" s="20"/>
      <c r="N2892" s="20"/>
      <c r="O2892" s="20"/>
      <c r="P2892" s="20"/>
      <c r="Q2892" s="20"/>
      <c r="R2892" s="20"/>
    </row>
    <row r="2893" spans="13:18" x14ac:dyDescent="0.25">
      <c r="M2893" s="20"/>
      <c r="N2893" s="20"/>
      <c r="O2893" s="20"/>
      <c r="P2893" s="20"/>
      <c r="Q2893" s="20"/>
      <c r="R2893" s="20"/>
    </row>
    <row r="2894" spans="13:18" x14ac:dyDescent="0.25">
      <c r="M2894" s="20"/>
      <c r="N2894" s="20"/>
      <c r="O2894" s="20"/>
      <c r="P2894" s="20"/>
      <c r="Q2894" s="20"/>
      <c r="R2894" s="20"/>
    </row>
    <row r="2895" spans="13:18" x14ac:dyDescent="0.25">
      <c r="M2895" s="20"/>
      <c r="N2895" s="20"/>
      <c r="O2895" s="20"/>
      <c r="P2895" s="20"/>
      <c r="Q2895" s="20"/>
      <c r="R2895" s="20"/>
    </row>
    <row r="2896" spans="13:18" x14ac:dyDescent="0.25">
      <c r="M2896" s="20"/>
      <c r="N2896" s="20"/>
      <c r="O2896" s="20"/>
      <c r="P2896" s="20"/>
      <c r="Q2896" s="20"/>
      <c r="R2896" s="20"/>
    </row>
    <row r="2897" spans="13:18" x14ac:dyDescent="0.25">
      <c r="M2897" s="20"/>
      <c r="N2897" s="20"/>
      <c r="O2897" s="20"/>
      <c r="P2897" s="20"/>
      <c r="Q2897" s="20"/>
      <c r="R2897" s="20"/>
    </row>
    <row r="2898" spans="13:18" x14ac:dyDescent="0.25">
      <c r="M2898" s="20"/>
      <c r="N2898" s="20"/>
      <c r="O2898" s="20"/>
      <c r="P2898" s="20"/>
      <c r="Q2898" s="20"/>
      <c r="R2898" s="20"/>
    </row>
    <row r="2899" spans="13:18" x14ac:dyDescent="0.25">
      <c r="M2899" s="20"/>
      <c r="N2899" s="20"/>
      <c r="O2899" s="20"/>
      <c r="P2899" s="20"/>
      <c r="Q2899" s="20"/>
      <c r="R2899" s="20"/>
    </row>
    <row r="2900" spans="13:18" x14ac:dyDescent="0.25">
      <c r="M2900" s="20"/>
      <c r="N2900" s="20"/>
      <c r="O2900" s="20"/>
      <c r="P2900" s="20"/>
      <c r="Q2900" s="20"/>
      <c r="R2900" s="20"/>
    </row>
    <row r="2901" spans="13:18" x14ac:dyDescent="0.25">
      <c r="M2901" s="20"/>
      <c r="N2901" s="20"/>
      <c r="O2901" s="20"/>
      <c r="P2901" s="20"/>
      <c r="Q2901" s="20"/>
      <c r="R2901" s="20"/>
    </row>
    <row r="2902" spans="13:18" x14ac:dyDescent="0.25">
      <c r="M2902" s="20"/>
      <c r="N2902" s="20"/>
      <c r="O2902" s="20"/>
      <c r="P2902" s="20"/>
      <c r="Q2902" s="20"/>
      <c r="R2902" s="20"/>
    </row>
    <row r="2903" spans="13:18" x14ac:dyDescent="0.25">
      <c r="M2903" s="20"/>
      <c r="N2903" s="20"/>
      <c r="O2903" s="20"/>
      <c r="P2903" s="20"/>
      <c r="Q2903" s="20"/>
      <c r="R2903" s="20"/>
    </row>
    <row r="2904" spans="13:18" x14ac:dyDescent="0.25">
      <c r="M2904" s="20"/>
      <c r="N2904" s="20"/>
      <c r="O2904" s="20"/>
      <c r="P2904" s="20"/>
      <c r="Q2904" s="20"/>
      <c r="R2904" s="20"/>
    </row>
    <row r="2905" spans="13:18" x14ac:dyDescent="0.25">
      <c r="M2905" s="20"/>
      <c r="N2905" s="20"/>
      <c r="O2905" s="20"/>
      <c r="P2905" s="20"/>
      <c r="Q2905" s="20"/>
      <c r="R2905" s="20"/>
    </row>
    <row r="2906" spans="13:18" x14ac:dyDescent="0.25">
      <c r="M2906" s="20"/>
      <c r="N2906" s="20"/>
      <c r="O2906" s="20"/>
      <c r="P2906" s="20"/>
      <c r="Q2906" s="20"/>
      <c r="R2906" s="20"/>
    </row>
    <row r="2907" spans="13:18" x14ac:dyDescent="0.25">
      <c r="M2907" s="20"/>
      <c r="N2907" s="20"/>
      <c r="O2907" s="20"/>
      <c r="P2907" s="20"/>
      <c r="Q2907" s="20"/>
      <c r="R2907" s="20"/>
    </row>
    <row r="2908" spans="13:18" x14ac:dyDescent="0.25">
      <c r="M2908" s="20"/>
      <c r="N2908" s="20"/>
      <c r="O2908" s="20"/>
      <c r="P2908" s="20"/>
      <c r="Q2908" s="20"/>
      <c r="R2908" s="20"/>
    </row>
    <row r="2909" spans="13:18" x14ac:dyDescent="0.25">
      <c r="M2909" s="20"/>
      <c r="N2909" s="20"/>
      <c r="O2909" s="20"/>
      <c r="P2909" s="20"/>
      <c r="Q2909" s="20"/>
      <c r="R2909" s="20"/>
    </row>
    <row r="2910" spans="13:18" x14ac:dyDescent="0.25">
      <c r="M2910" s="20"/>
      <c r="N2910" s="20"/>
      <c r="O2910" s="20"/>
      <c r="P2910" s="20"/>
      <c r="Q2910" s="20"/>
      <c r="R2910" s="20"/>
    </row>
    <row r="2911" spans="13:18" x14ac:dyDescent="0.25">
      <c r="M2911" s="20"/>
      <c r="N2911" s="20"/>
      <c r="O2911" s="20"/>
      <c r="P2911" s="20"/>
      <c r="Q2911" s="20"/>
      <c r="R2911" s="20"/>
    </row>
    <row r="2912" spans="13:18" x14ac:dyDescent="0.25">
      <c r="M2912" s="20"/>
      <c r="N2912" s="20"/>
      <c r="O2912" s="20"/>
      <c r="P2912" s="20"/>
      <c r="Q2912" s="20"/>
      <c r="R2912" s="20"/>
    </row>
    <row r="2913" spans="13:18" x14ac:dyDescent="0.25">
      <c r="M2913" s="20"/>
      <c r="N2913" s="20"/>
      <c r="O2913" s="20"/>
      <c r="P2913" s="20"/>
      <c r="Q2913" s="20"/>
      <c r="R2913" s="20"/>
    </row>
    <row r="2914" spans="13:18" x14ac:dyDescent="0.25">
      <c r="M2914" s="20"/>
      <c r="N2914" s="20"/>
      <c r="O2914" s="20"/>
      <c r="P2914" s="20"/>
      <c r="Q2914" s="20"/>
      <c r="R2914" s="20"/>
    </row>
    <row r="2915" spans="13:18" x14ac:dyDescent="0.25">
      <c r="M2915" s="20"/>
      <c r="N2915" s="20"/>
      <c r="O2915" s="20"/>
      <c r="P2915" s="20"/>
      <c r="Q2915" s="20"/>
      <c r="R2915" s="20"/>
    </row>
    <row r="2916" spans="13:18" x14ac:dyDescent="0.25">
      <c r="M2916" s="20"/>
      <c r="N2916" s="20"/>
      <c r="O2916" s="20"/>
      <c r="P2916" s="20"/>
      <c r="Q2916" s="20"/>
      <c r="R2916" s="20"/>
    </row>
    <row r="2917" spans="13:18" x14ac:dyDescent="0.25">
      <c r="M2917" s="20"/>
      <c r="N2917" s="20"/>
      <c r="O2917" s="20"/>
      <c r="P2917" s="20"/>
      <c r="Q2917" s="20"/>
      <c r="R2917" s="20"/>
    </row>
    <row r="2918" spans="13:18" x14ac:dyDescent="0.25">
      <c r="M2918" s="20"/>
      <c r="N2918" s="20"/>
      <c r="O2918" s="20"/>
      <c r="P2918" s="20"/>
      <c r="Q2918" s="20"/>
      <c r="R2918" s="20"/>
    </row>
    <row r="2919" spans="13:18" x14ac:dyDescent="0.25">
      <c r="M2919" s="20"/>
      <c r="N2919" s="20"/>
      <c r="O2919" s="20"/>
      <c r="P2919" s="20"/>
      <c r="Q2919" s="20"/>
      <c r="R2919" s="20"/>
    </row>
    <row r="2920" spans="13:18" x14ac:dyDescent="0.25">
      <c r="M2920" s="20"/>
      <c r="N2920" s="20"/>
      <c r="O2920" s="20"/>
      <c r="P2920" s="20"/>
      <c r="Q2920" s="20"/>
      <c r="R2920" s="20"/>
    </row>
    <row r="2921" spans="13:18" x14ac:dyDescent="0.25">
      <c r="M2921" s="20"/>
      <c r="N2921" s="20"/>
      <c r="O2921" s="20"/>
      <c r="P2921" s="20"/>
      <c r="Q2921" s="20"/>
      <c r="R2921" s="20"/>
    </row>
    <row r="2922" spans="13:18" x14ac:dyDescent="0.25">
      <c r="M2922" s="20"/>
      <c r="N2922" s="20"/>
      <c r="O2922" s="20"/>
      <c r="P2922" s="20"/>
      <c r="Q2922" s="20"/>
      <c r="R2922" s="20"/>
    </row>
    <row r="2923" spans="13:18" x14ac:dyDescent="0.25">
      <c r="M2923" s="20"/>
      <c r="N2923" s="20"/>
      <c r="O2923" s="20"/>
      <c r="P2923" s="20"/>
      <c r="Q2923" s="20"/>
      <c r="R2923" s="20"/>
    </row>
    <row r="2924" spans="13:18" x14ac:dyDescent="0.25">
      <c r="M2924" s="20"/>
      <c r="N2924" s="20"/>
      <c r="O2924" s="20"/>
      <c r="P2924" s="20"/>
      <c r="Q2924" s="20"/>
      <c r="R2924" s="20"/>
    </row>
    <row r="2925" spans="13:18" x14ac:dyDescent="0.25">
      <c r="M2925" s="20"/>
      <c r="N2925" s="20"/>
      <c r="O2925" s="20"/>
      <c r="P2925" s="20"/>
      <c r="Q2925" s="20"/>
      <c r="R2925" s="20"/>
    </row>
    <row r="2926" spans="13:18" x14ac:dyDescent="0.25">
      <c r="M2926" s="20"/>
      <c r="N2926" s="20"/>
      <c r="O2926" s="20"/>
      <c r="P2926" s="20"/>
      <c r="Q2926" s="20"/>
      <c r="R2926" s="20"/>
    </row>
    <row r="2927" spans="13:18" x14ac:dyDescent="0.25">
      <c r="M2927" s="20"/>
      <c r="N2927" s="20"/>
      <c r="O2927" s="20"/>
      <c r="P2927" s="20"/>
      <c r="Q2927" s="20"/>
      <c r="R2927" s="20"/>
    </row>
    <row r="2928" spans="13:18" x14ac:dyDescent="0.25">
      <c r="M2928" s="20"/>
      <c r="N2928" s="20"/>
      <c r="O2928" s="20"/>
      <c r="P2928" s="20"/>
      <c r="Q2928" s="20"/>
      <c r="R2928" s="20"/>
    </row>
    <row r="2929" spans="13:18" x14ac:dyDescent="0.25">
      <c r="M2929" s="20"/>
      <c r="N2929" s="20"/>
      <c r="O2929" s="20"/>
      <c r="P2929" s="20"/>
      <c r="Q2929" s="20"/>
      <c r="R2929" s="20"/>
    </row>
    <row r="2930" spans="13:18" x14ac:dyDescent="0.25">
      <c r="M2930" s="20"/>
      <c r="N2930" s="20"/>
      <c r="O2930" s="20"/>
      <c r="P2930" s="20"/>
      <c r="Q2930" s="20"/>
      <c r="R2930" s="20"/>
    </row>
    <row r="2931" spans="13:18" x14ac:dyDescent="0.25">
      <c r="M2931" s="20"/>
      <c r="N2931" s="20"/>
      <c r="O2931" s="20"/>
      <c r="P2931" s="20"/>
      <c r="Q2931" s="20"/>
      <c r="R2931" s="20"/>
    </row>
    <row r="2932" spans="13:18" x14ac:dyDescent="0.25">
      <c r="M2932" s="20"/>
      <c r="N2932" s="20"/>
      <c r="O2932" s="20"/>
      <c r="P2932" s="20"/>
      <c r="Q2932" s="20"/>
      <c r="R2932" s="20"/>
    </row>
    <row r="2933" spans="13:18" x14ac:dyDescent="0.25">
      <c r="M2933" s="20"/>
      <c r="N2933" s="20"/>
      <c r="O2933" s="20"/>
      <c r="P2933" s="20"/>
      <c r="Q2933" s="20"/>
      <c r="R2933" s="20"/>
    </row>
    <row r="2934" spans="13:18" x14ac:dyDescent="0.25">
      <c r="M2934" s="20"/>
      <c r="N2934" s="20"/>
      <c r="O2934" s="20"/>
      <c r="P2934" s="20"/>
      <c r="Q2934" s="20"/>
      <c r="R2934" s="20"/>
    </row>
    <row r="2935" spans="13:18" x14ac:dyDescent="0.25">
      <c r="M2935" s="20"/>
      <c r="N2935" s="20"/>
      <c r="O2935" s="20"/>
      <c r="P2935" s="20"/>
      <c r="Q2935" s="20"/>
      <c r="R2935" s="20"/>
    </row>
    <row r="2936" spans="13:18" x14ac:dyDescent="0.25">
      <c r="M2936" s="20"/>
      <c r="N2936" s="20"/>
      <c r="O2936" s="20"/>
      <c r="P2936" s="20"/>
      <c r="Q2936" s="20"/>
      <c r="R2936" s="20"/>
    </row>
    <row r="2937" spans="13:18" x14ac:dyDescent="0.25">
      <c r="M2937" s="20"/>
      <c r="N2937" s="20"/>
      <c r="O2937" s="20"/>
      <c r="P2937" s="20"/>
      <c r="Q2937" s="20"/>
      <c r="R2937" s="20"/>
    </row>
    <row r="2938" spans="13:18" x14ac:dyDescent="0.25">
      <c r="M2938" s="20"/>
      <c r="N2938" s="20"/>
      <c r="O2938" s="20"/>
      <c r="P2938" s="20"/>
      <c r="Q2938" s="20"/>
      <c r="R2938" s="20"/>
    </row>
    <row r="2939" spans="13:18" x14ac:dyDescent="0.25">
      <c r="M2939" s="20"/>
      <c r="N2939" s="20"/>
      <c r="O2939" s="20"/>
      <c r="P2939" s="20"/>
      <c r="Q2939" s="20"/>
      <c r="R2939" s="20"/>
    </row>
    <row r="2940" spans="13:18" x14ac:dyDescent="0.25">
      <c r="M2940" s="20"/>
      <c r="N2940" s="20"/>
      <c r="O2940" s="20"/>
      <c r="P2940" s="20"/>
      <c r="Q2940" s="20"/>
      <c r="R2940" s="20"/>
    </row>
    <row r="2941" spans="13:18" x14ac:dyDescent="0.25">
      <c r="M2941" s="20"/>
      <c r="N2941" s="20"/>
      <c r="O2941" s="20"/>
      <c r="P2941" s="20"/>
      <c r="Q2941" s="20"/>
      <c r="R2941" s="20"/>
    </row>
    <row r="2942" spans="13:18" x14ac:dyDescent="0.25">
      <c r="M2942" s="20"/>
      <c r="N2942" s="20"/>
      <c r="O2942" s="20"/>
      <c r="P2942" s="20"/>
      <c r="Q2942" s="20"/>
      <c r="R2942" s="20"/>
    </row>
    <row r="2943" spans="13:18" x14ac:dyDescent="0.25">
      <c r="M2943" s="20"/>
      <c r="N2943" s="20"/>
      <c r="O2943" s="20"/>
      <c r="P2943" s="20"/>
      <c r="Q2943" s="20"/>
      <c r="R2943" s="20"/>
    </row>
    <row r="2944" spans="13:18" x14ac:dyDescent="0.25">
      <c r="M2944" s="20"/>
      <c r="N2944" s="20"/>
      <c r="O2944" s="20"/>
      <c r="P2944" s="20"/>
      <c r="Q2944" s="20"/>
      <c r="R2944" s="20"/>
    </row>
    <row r="2945" spans="13:18" x14ac:dyDescent="0.25">
      <c r="M2945" s="20"/>
      <c r="N2945" s="20"/>
      <c r="O2945" s="20"/>
      <c r="P2945" s="20"/>
      <c r="Q2945" s="20"/>
      <c r="R2945" s="20"/>
    </row>
    <row r="2946" spans="13:18" x14ac:dyDescent="0.25">
      <c r="M2946" s="20"/>
      <c r="N2946" s="20"/>
      <c r="O2946" s="20"/>
      <c r="P2946" s="20"/>
      <c r="Q2946" s="20"/>
      <c r="R2946" s="20"/>
    </row>
    <row r="2947" spans="13:18" x14ac:dyDescent="0.25">
      <c r="M2947" s="20"/>
      <c r="N2947" s="20"/>
      <c r="O2947" s="20"/>
      <c r="P2947" s="20"/>
      <c r="Q2947" s="20"/>
      <c r="R2947" s="20"/>
    </row>
    <row r="2948" spans="13:18" x14ac:dyDescent="0.25">
      <c r="M2948" s="20"/>
      <c r="N2948" s="20"/>
      <c r="O2948" s="20"/>
      <c r="P2948" s="20"/>
      <c r="Q2948" s="20"/>
      <c r="R2948" s="20"/>
    </row>
    <row r="2949" spans="13:18" x14ac:dyDescent="0.25">
      <c r="M2949" s="20"/>
      <c r="N2949" s="20"/>
      <c r="O2949" s="20"/>
      <c r="P2949" s="20"/>
      <c r="Q2949" s="20"/>
      <c r="R2949" s="20"/>
    </row>
    <row r="2950" spans="13:18" x14ac:dyDescent="0.25">
      <c r="M2950" s="20"/>
      <c r="N2950" s="20"/>
      <c r="O2950" s="20"/>
      <c r="P2950" s="20"/>
      <c r="Q2950" s="20"/>
      <c r="R2950" s="20"/>
    </row>
    <row r="2951" spans="13:18" x14ac:dyDescent="0.25">
      <c r="M2951" s="20"/>
      <c r="N2951" s="20"/>
      <c r="O2951" s="20"/>
      <c r="P2951" s="20"/>
      <c r="Q2951" s="20"/>
      <c r="R2951" s="20"/>
    </row>
    <row r="2952" spans="13:18" x14ac:dyDescent="0.25">
      <c r="M2952" s="20"/>
      <c r="N2952" s="20"/>
      <c r="O2952" s="20"/>
      <c r="P2952" s="20"/>
      <c r="Q2952" s="20"/>
      <c r="R2952" s="20"/>
    </row>
    <row r="2953" spans="13:18" x14ac:dyDescent="0.25">
      <c r="M2953" s="20"/>
      <c r="N2953" s="20"/>
      <c r="O2953" s="20"/>
      <c r="P2953" s="20"/>
      <c r="Q2953" s="20"/>
      <c r="R2953" s="20"/>
    </row>
    <row r="2954" spans="13:18" x14ac:dyDescent="0.25">
      <c r="M2954" s="20"/>
      <c r="N2954" s="20"/>
      <c r="O2954" s="20"/>
      <c r="P2954" s="20"/>
      <c r="Q2954" s="20"/>
      <c r="R2954" s="20"/>
    </row>
    <row r="2955" spans="13:18" x14ac:dyDescent="0.25">
      <c r="M2955" s="20"/>
      <c r="N2955" s="20"/>
      <c r="O2955" s="20"/>
      <c r="P2955" s="20"/>
      <c r="Q2955" s="20"/>
      <c r="R2955" s="20"/>
    </row>
    <row r="2956" spans="13:18" x14ac:dyDescent="0.25">
      <c r="M2956" s="20"/>
      <c r="N2956" s="20"/>
      <c r="O2956" s="20"/>
      <c r="P2956" s="20"/>
      <c r="Q2956" s="20"/>
      <c r="R2956" s="20"/>
    </row>
    <row r="2957" spans="13:18" x14ac:dyDescent="0.25">
      <c r="M2957" s="20"/>
      <c r="N2957" s="20"/>
      <c r="O2957" s="20"/>
      <c r="P2957" s="20"/>
      <c r="Q2957" s="20"/>
      <c r="R2957" s="20"/>
    </row>
    <row r="2958" spans="13:18" x14ac:dyDescent="0.25">
      <c r="M2958" s="20"/>
      <c r="N2958" s="20"/>
      <c r="O2958" s="20"/>
      <c r="P2958" s="20"/>
      <c r="Q2958" s="20"/>
      <c r="R2958" s="20"/>
    </row>
    <row r="2959" spans="13:18" x14ac:dyDescent="0.25">
      <c r="M2959" s="20"/>
      <c r="N2959" s="20"/>
      <c r="O2959" s="20"/>
      <c r="P2959" s="20"/>
      <c r="Q2959" s="20"/>
      <c r="R2959" s="20"/>
    </row>
    <row r="2960" spans="13:18" x14ac:dyDescent="0.25">
      <c r="M2960" s="20"/>
      <c r="N2960" s="20"/>
      <c r="O2960" s="20"/>
      <c r="P2960" s="20"/>
      <c r="Q2960" s="20"/>
      <c r="R2960" s="20"/>
    </row>
    <row r="2961" spans="13:18" x14ac:dyDescent="0.25">
      <c r="M2961" s="20"/>
      <c r="N2961" s="20"/>
      <c r="O2961" s="20"/>
      <c r="P2961" s="20"/>
      <c r="Q2961" s="20"/>
      <c r="R2961" s="20"/>
    </row>
    <row r="2962" spans="13:18" x14ac:dyDescent="0.25">
      <c r="M2962" s="20"/>
      <c r="N2962" s="20"/>
      <c r="O2962" s="20"/>
      <c r="P2962" s="20"/>
      <c r="Q2962" s="20"/>
      <c r="R2962" s="20"/>
    </row>
    <row r="2963" spans="13:18" x14ac:dyDescent="0.25">
      <c r="M2963" s="20"/>
      <c r="N2963" s="20"/>
      <c r="O2963" s="20"/>
      <c r="P2963" s="20"/>
      <c r="Q2963" s="20"/>
      <c r="R2963" s="20"/>
    </row>
    <row r="2964" spans="13:18" x14ac:dyDescent="0.25">
      <c r="M2964" s="20"/>
      <c r="N2964" s="20"/>
      <c r="O2964" s="20"/>
      <c r="P2964" s="20"/>
      <c r="Q2964" s="20"/>
      <c r="R2964" s="20"/>
    </row>
    <row r="2965" spans="13:18" x14ac:dyDescent="0.25">
      <c r="M2965" s="20"/>
      <c r="N2965" s="20"/>
      <c r="O2965" s="20"/>
      <c r="P2965" s="20"/>
      <c r="Q2965" s="20"/>
      <c r="R2965" s="20"/>
    </row>
    <row r="2966" spans="13:18" x14ac:dyDescent="0.25">
      <c r="M2966" s="20"/>
      <c r="N2966" s="20"/>
      <c r="O2966" s="20"/>
      <c r="P2966" s="20"/>
      <c r="Q2966" s="20"/>
      <c r="R2966" s="20"/>
    </row>
    <row r="2967" spans="13:18" x14ac:dyDescent="0.25">
      <c r="M2967" s="20"/>
      <c r="N2967" s="20"/>
      <c r="O2967" s="20"/>
      <c r="P2967" s="20"/>
      <c r="Q2967" s="20"/>
      <c r="R2967" s="20"/>
    </row>
    <row r="2968" spans="13:18" x14ac:dyDescent="0.25">
      <c r="M2968" s="20"/>
      <c r="N2968" s="20"/>
      <c r="O2968" s="20"/>
      <c r="P2968" s="20"/>
      <c r="Q2968" s="20"/>
      <c r="R2968" s="20"/>
    </row>
    <row r="2969" spans="13:18" x14ac:dyDescent="0.25">
      <c r="M2969" s="20"/>
      <c r="N2969" s="20"/>
      <c r="O2969" s="20"/>
      <c r="P2969" s="20"/>
      <c r="Q2969" s="20"/>
      <c r="R2969" s="20"/>
    </row>
    <row r="2970" spans="13:18" x14ac:dyDescent="0.25">
      <c r="M2970" s="20"/>
      <c r="N2970" s="20"/>
      <c r="O2970" s="20"/>
      <c r="P2970" s="20"/>
      <c r="Q2970" s="20"/>
      <c r="R2970" s="20"/>
    </row>
    <row r="2971" spans="13:18" x14ac:dyDescent="0.25">
      <c r="M2971" s="20"/>
      <c r="N2971" s="20"/>
      <c r="O2971" s="20"/>
      <c r="P2971" s="20"/>
      <c r="Q2971" s="20"/>
      <c r="R2971" s="20"/>
    </row>
    <row r="2972" spans="13:18" x14ac:dyDescent="0.25">
      <c r="M2972" s="20"/>
      <c r="N2972" s="20"/>
      <c r="O2972" s="20"/>
      <c r="P2972" s="20"/>
      <c r="Q2972" s="20"/>
      <c r="R2972" s="20"/>
    </row>
    <row r="2973" spans="13:18" x14ac:dyDescent="0.25">
      <c r="M2973" s="20"/>
      <c r="N2973" s="20"/>
      <c r="O2973" s="20"/>
      <c r="P2973" s="20"/>
      <c r="Q2973" s="20"/>
      <c r="R2973" s="20"/>
    </row>
    <row r="2974" spans="13:18" x14ac:dyDescent="0.25">
      <c r="M2974" s="20"/>
      <c r="N2974" s="20"/>
      <c r="O2974" s="20"/>
      <c r="P2974" s="20"/>
      <c r="Q2974" s="20"/>
      <c r="R2974" s="20"/>
    </row>
    <row r="2975" spans="13:18" x14ac:dyDescent="0.25">
      <c r="M2975" s="20"/>
      <c r="N2975" s="20"/>
      <c r="O2975" s="20"/>
      <c r="P2975" s="20"/>
      <c r="Q2975" s="20"/>
      <c r="R2975" s="20"/>
    </row>
    <row r="2976" spans="13:18" x14ac:dyDescent="0.25">
      <c r="M2976" s="20"/>
      <c r="N2976" s="20"/>
      <c r="O2976" s="20"/>
      <c r="P2976" s="20"/>
      <c r="Q2976" s="20"/>
      <c r="R2976" s="20"/>
    </row>
    <row r="2977" spans="13:18" x14ac:dyDescent="0.25">
      <c r="M2977" s="20"/>
      <c r="N2977" s="20"/>
      <c r="O2977" s="20"/>
      <c r="P2977" s="20"/>
      <c r="Q2977" s="20"/>
      <c r="R2977" s="20"/>
    </row>
    <row r="2978" spans="13:18" x14ac:dyDescent="0.25">
      <c r="M2978" s="20"/>
      <c r="N2978" s="20"/>
      <c r="O2978" s="20"/>
      <c r="P2978" s="20"/>
      <c r="Q2978" s="20"/>
      <c r="R2978" s="20"/>
    </row>
    <row r="2979" spans="13:18" x14ac:dyDescent="0.25">
      <c r="M2979" s="20"/>
      <c r="N2979" s="20"/>
      <c r="O2979" s="20"/>
      <c r="P2979" s="20"/>
      <c r="Q2979" s="20"/>
      <c r="R2979" s="20"/>
    </row>
    <row r="2980" spans="13:18" x14ac:dyDescent="0.25">
      <c r="M2980" s="20"/>
      <c r="N2980" s="20"/>
      <c r="O2980" s="20"/>
      <c r="P2980" s="20"/>
      <c r="Q2980" s="20"/>
      <c r="R2980" s="20"/>
    </row>
    <row r="2981" spans="13:18" x14ac:dyDescent="0.25">
      <c r="M2981" s="20"/>
      <c r="N2981" s="20"/>
      <c r="O2981" s="20"/>
      <c r="P2981" s="20"/>
      <c r="Q2981" s="20"/>
      <c r="R2981" s="20"/>
    </row>
    <row r="2982" spans="13:18" x14ac:dyDescent="0.25">
      <c r="M2982" s="20"/>
      <c r="N2982" s="20"/>
      <c r="O2982" s="20"/>
      <c r="P2982" s="20"/>
      <c r="Q2982" s="20"/>
      <c r="R2982" s="20"/>
    </row>
    <row r="2983" spans="13:18" x14ac:dyDescent="0.25">
      <c r="M2983" s="20"/>
      <c r="N2983" s="20"/>
      <c r="O2983" s="20"/>
      <c r="P2983" s="20"/>
      <c r="Q2983" s="20"/>
      <c r="R2983" s="20"/>
    </row>
    <row r="2984" spans="13:18" x14ac:dyDescent="0.25">
      <c r="M2984" s="20"/>
      <c r="N2984" s="20"/>
      <c r="O2984" s="20"/>
      <c r="P2984" s="20"/>
      <c r="Q2984" s="20"/>
      <c r="R2984" s="20"/>
    </row>
    <row r="2985" spans="13:18" x14ac:dyDescent="0.25">
      <c r="M2985" s="20"/>
      <c r="N2985" s="20"/>
      <c r="O2985" s="20"/>
      <c r="P2985" s="20"/>
      <c r="Q2985" s="20"/>
      <c r="R2985" s="20"/>
    </row>
    <row r="2986" spans="13:18" x14ac:dyDescent="0.25">
      <c r="M2986" s="20"/>
      <c r="N2986" s="20"/>
      <c r="O2986" s="20"/>
      <c r="P2986" s="20"/>
      <c r="Q2986" s="20"/>
      <c r="R2986" s="20"/>
    </row>
    <row r="2987" spans="13:18" x14ac:dyDescent="0.25">
      <c r="M2987" s="20"/>
      <c r="N2987" s="20"/>
      <c r="O2987" s="20"/>
      <c r="P2987" s="20"/>
      <c r="Q2987" s="20"/>
      <c r="R2987" s="20"/>
    </row>
    <row r="2988" spans="13:18" x14ac:dyDescent="0.25">
      <c r="M2988" s="20"/>
      <c r="N2988" s="20"/>
      <c r="O2988" s="20"/>
      <c r="P2988" s="20"/>
      <c r="Q2988" s="20"/>
      <c r="R2988" s="20"/>
    </row>
    <row r="2989" spans="13:18" x14ac:dyDescent="0.25">
      <c r="M2989" s="20"/>
      <c r="N2989" s="20"/>
      <c r="O2989" s="20"/>
      <c r="P2989" s="20"/>
      <c r="Q2989" s="20"/>
      <c r="R2989" s="20"/>
    </row>
    <row r="2990" spans="13:18" x14ac:dyDescent="0.25">
      <c r="M2990" s="20"/>
      <c r="N2990" s="20"/>
      <c r="O2990" s="20"/>
      <c r="P2990" s="20"/>
      <c r="Q2990" s="20"/>
      <c r="R2990" s="20"/>
    </row>
    <row r="2991" spans="13:18" x14ac:dyDescent="0.25">
      <c r="M2991" s="20"/>
      <c r="N2991" s="20"/>
      <c r="O2991" s="20"/>
      <c r="P2991" s="20"/>
      <c r="Q2991" s="20"/>
      <c r="R2991" s="20"/>
    </row>
    <row r="2992" spans="13:18" x14ac:dyDescent="0.25">
      <c r="M2992" s="20"/>
      <c r="N2992" s="20"/>
      <c r="O2992" s="20"/>
      <c r="P2992" s="20"/>
      <c r="Q2992" s="20"/>
      <c r="R2992" s="20"/>
    </row>
    <row r="2993" spans="13:18" x14ac:dyDescent="0.25">
      <c r="M2993" s="20"/>
      <c r="N2993" s="20"/>
      <c r="O2993" s="20"/>
      <c r="P2993" s="20"/>
      <c r="Q2993" s="20"/>
      <c r="R2993" s="20"/>
    </row>
    <row r="2994" spans="13:18" x14ac:dyDescent="0.25">
      <c r="M2994" s="20"/>
      <c r="N2994" s="20"/>
      <c r="O2994" s="20"/>
      <c r="P2994" s="20"/>
      <c r="Q2994" s="20"/>
      <c r="R2994" s="20"/>
    </row>
    <row r="2995" spans="13:18" x14ac:dyDescent="0.25">
      <c r="M2995" s="20"/>
      <c r="N2995" s="20"/>
      <c r="O2995" s="20"/>
      <c r="P2995" s="20"/>
      <c r="Q2995" s="20"/>
      <c r="R2995" s="20"/>
    </row>
    <row r="2996" spans="13:18" x14ac:dyDescent="0.25">
      <c r="M2996" s="20"/>
      <c r="N2996" s="20"/>
      <c r="O2996" s="20"/>
      <c r="P2996" s="20"/>
      <c r="Q2996" s="20"/>
      <c r="R2996" s="20"/>
    </row>
    <row r="2997" spans="13:18" x14ac:dyDescent="0.25">
      <c r="M2997" s="20"/>
      <c r="N2997" s="20"/>
      <c r="O2997" s="20"/>
      <c r="P2997" s="20"/>
      <c r="Q2997" s="20"/>
      <c r="R2997" s="20"/>
    </row>
    <row r="2998" spans="13:18" x14ac:dyDescent="0.25">
      <c r="M2998" s="20"/>
      <c r="N2998" s="20"/>
      <c r="O2998" s="20"/>
      <c r="P2998" s="20"/>
      <c r="Q2998" s="20"/>
      <c r="R2998" s="20"/>
    </row>
    <row r="2999" spans="13:18" x14ac:dyDescent="0.25">
      <c r="M2999" s="20"/>
      <c r="N2999" s="20"/>
      <c r="O2999" s="20"/>
      <c r="P2999" s="20"/>
      <c r="Q2999" s="20"/>
      <c r="R2999" s="20"/>
    </row>
    <row r="3000" spans="13:18" x14ac:dyDescent="0.25">
      <c r="M3000" s="20"/>
      <c r="N3000" s="20"/>
      <c r="O3000" s="20"/>
      <c r="P3000" s="20"/>
      <c r="Q3000" s="20"/>
      <c r="R3000" s="20"/>
    </row>
    <row r="3001" spans="13:18" x14ac:dyDescent="0.25">
      <c r="M3001" s="20"/>
      <c r="N3001" s="20"/>
      <c r="O3001" s="20"/>
      <c r="P3001" s="20"/>
      <c r="Q3001" s="20"/>
      <c r="R3001" s="20"/>
    </row>
    <row r="3002" spans="13:18" x14ac:dyDescent="0.25">
      <c r="M3002" s="20"/>
      <c r="N3002" s="20"/>
      <c r="O3002" s="20"/>
      <c r="P3002" s="20"/>
      <c r="Q3002" s="20"/>
      <c r="R3002" s="20"/>
    </row>
    <row r="3003" spans="13:18" x14ac:dyDescent="0.25">
      <c r="M3003" s="20"/>
      <c r="N3003" s="20"/>
      <c r="O3003" s="20"/>
      <c r="P3003" s="20"/>
      <c r="Q3003" s="20"/>
      <c r="R3003" s="20"/>
    </row>
    <row r="3004" spans="13:18" x14ac:dyDescent="0.25">
      <c r="M3004" s="20"/>
      <c r="N3004" s="20"/>
      <c r="O3004" s="20"/>
      <c r="P3004" s="20"/>
      <c r="Q3004" s="20"/>
      <c r="R3004" s="20"/>
    </row>
    <row r="3005" spans="13:18" x14ac:dyDescent="0.25">
      <c r="M3005" s="20"/>
      <c r="N3005" s="20"/>
      <c r="O3005" s="20"/>
      <c r="P3005" s="20"/>
      <c r="Q3005" s="20"/>
      <c r="R3005" s="20"/>
    </row>
    <row r="3006" spans="13:18" x14ac:dyDescent="0.25">
      <c r="M3006" s="20"/>
      <c r="N3006" s="20"/>
      <c r="O3006" s="20"/>
      <c r="P3006" s="20"/>
      <c r="Q3006" s="20"/>
      <c r="R3006" s="20"/>
    </row>
    <row r="3007" spans="13:18" x14ac:dyDescent="0.25">
      <c r="M3007" s="20"/>
      <c r="N3007" s="20"/>
      <c r="O3007" s="20"/>
      <c r="P3007" s="20"/>
      <c r="Q3007" s="20"/>
      <c r="R3007" s="20"/>
    </row>
    <row r="3008" spans="13:18" x14ac:dyDescent="0.25">
      <c r="M3008" s="20"/>
      <c r="N3008" s="20"/>
      <c r="O3008" s="20"/>
      <c r="P3008" s="20"/>
      <c r="Q3008" s="20"/>
      <c r="R3008" s="20"/>
    </row>
    <row r="3009" spans="13:18" x14ac:dyDescent="0.25">
      <c r="M3009" s="20"/>
      <c r="N3009" s="20"/>
      <c r="O3009" s="20"/>
      <c r="P3009" s="20"/>
      <c r="Q3009" s="20"/>
      <c r="R3009" s="20"/>
    </row>
    <row r="3010" spans="13:18" x14ac:dyDescent="0.25">
      <c r="M3010" s="20"/>
      <c r="N3010" s="20"/>
      <c r="O3010" s="20"/>
      <c r="P3010" s="20"/>
      <c r="Q3010" s="20"/>
      <c r="R3010" s="20"/>
    </row>
    <row r="3011" spans="13:18" x14ac:dyDescent="0.25">
      <c r="M3011" s="20"/>
      <c r="N3011" s="20"/>
      <c r="O3011" s="20"/>
      <c r="P3011" s="20"/>
      <c r="Q3011" s="20"/>
      <c r="R3011" s="20"/>
    </row>
    <row r="3012" spans="13:18" x14ac:dyDescent="0.25">
      <c r="M3012" s="20"/>
      <c r="N3012" s="20"/>
      <c r="O3012" s="20"/>
      <c r="P3012" s="20"/>
      <c r="Q3012" s="20"/>
      <c r="R3012" s="20"/>
    </row>
    <row r="3013" spans="13:18" x14ac:dyDescent="0.25">
      <c r="M3013" s="20"/>
      <c r="N3013" s="20"/>
      <c r="O3013" s="20"/>
      <c r="P3013" s="20"/>
      <c r="Q3013" s="20"/>
      <c r="R3013" s="20"/>
    </row>
    <row r="3014" spans="13:18" x14ac:dyDescent="0.25">
      <c r="M3014" s="20"/>
      <c r="N3014" s="20"/>
      <c r="O3014" s="20"/>
      <c r="P3014" s="20"/>
      <c r="Q3014" s="20"/>
      <c r="R3014" s="20"/>
    </row>
    <row r="3015" spans="13:18" x14ac:dyDescent="0.25">
      <c r="M3015" s="20"/>
      <c r="N3015" s="20"/>
      <c r="O3015" s="20"/>
      <c r="P3015" s="20"/>
      <c r="Q3015" s="20"/>
      <c r="R3015" s="20"/>
    </row>
    <row r="3016" spans="13:18" x14ac:dyDescent="0.25">
      <c r="M3016" s="20"/>
      <c r="N3016" s="20"/>
      <c r="O3016" s="20"/>
      <c r="P3016" s="20"/>
      <c r="Q3016" s="20"/>
      <c r="R3016" s="20"/>
    </row>
    <row r="3017" spans="13:18" x14ac:dyDescent="0.25">
      <c r="M3017" s="20"/>
      <c r="N3017" s="20"/>
      <c r="O3017" s="20"/>
      <c r="P3017" s="20"/>
      <c r="Q3017" s="20"/>
      <c r="R3017" s="20"/>
    </row>
    <row r="3018" spans="13:18" x14ac:dyDescent="0.25">
      <c r="M3018" s="20"/>
      <c r="N3018" s="20"/>
      <c r="O3018" s="20"/>
      <c r="P3018" s="20"/>
      <c r="Q3018" s="20"/>
      <c r="R3018" s="20"/>
    </row>
    <row r="3019" spans="13:18" x14ac:dyDescent="0.25">
      <c r="M3019" s="20"/>
      <c r="N3019" s="20"/>
      <c r="O3019" s="20"/>
      <c r="P3019" s="20"/>
      <c r="Q3019" s="20"/>
      <c r="R3019" s="20"/>
    </row>
    <row r="3020" spans="13:18" x14ac:dyDescent="0.25">
      <c r="M3020" s="20"/>
      <c r="N3020" s="20"/>
      <c r="O3020" s="20"/>
      <c r="P3020" s="20"/>
      <c r="Q3020" s="20"/>
      <c r="R3020" s="20"/>
    </row>
    <row r="3021" spans="13:18" x14ac:dyDescent="0.25">
      <c r="M3021" s="20"/>
      <c r="N3021" s="20"/>
      <c r="O3021" s="20"/>
      <c r="P3021" s="20"/>
      <c r="Q3021" s="20"/>
      <c r="R3021" s="20"/>
    </row>
    <row r="3022" spans="13:18" x14ac:dyDescent="0.25">
      <c r="M3022" s="20"/>
      <c r="N3022" s="20"/>
      <c r="O3022" s="20"/>
      <c r="P3022" s="20"/>
      <c r="Q3022" s="20"/>
      <c r="R3022" s="20"/>
    </row>
    <row r="3023" spans="13:18" x14ac:dyDescent="0.25">
      <c r="M3023" s="20"/>
      <c r="N3023" s="20"/>
      <c r="O3023" s="20"/>
      <c r="P3023" s="20"/>
      <c r="Q3023" s="20"/>
      <c r="R3023" s="20"/>
    </row>
    <row r="3024" spans="13:18" x14ac:dyDescent="0.25">
      <c r="M3024" s="20"/>
      <c r="N3024" s="20"/>
      <c r="O3024" s="20"/>
      <c r="P3024" s="20"/>
      <c r="Q3024" s="20"/>
      <c r="R3024" s="20"/>
    </row>
    <row r="3025" spans="13:18" x14ac:dyDescent="0.25">
      <c r="M3025" s="20"/>
      <c r="N3025" s="20"/>
      <c r="O3025" s="20"/>
      <c r="P3025" s="20"/>
      <c r="Q3025" s="20"/>
      <c r="R3025" s="20"/>
    </row>
    <row r="3026" spans="13:18" x14ac:dyDescent="0.25">
      <c r="M3026" s="20"/>
      <c r="N3026" s="20"/>
      <c r="O3026" s="20"/>
      <c r="P3026" s="20"/>
      <c r="Q3026" s="20"/>
      <c r="R3026" s="20"/>
    </row>
    <row r="3027" spans="13:18" x14ac:dyDescent="0.25">
      <c r="M3027" s="20"/>
      <c r="N3027" s="20"/>
      <c r="O3027" s="20"/>
      <c r="P3027" s="20"/>
      <c r="Q3027" s="20"/>
      <c r="R3027" s="20"/>
    </row>
    <row r="3028" spans="13:18" x14ac:dyDescent="0.25">
      <c r="M3028" s="20"/>
      <c r="N3028" s="20"/>
      <c r="O3028" s="20"/>
      <c r="P3028" s="20"/>
      <c r="Q3028" s="20"/>
      <c r="R3028" s="20"/>
    </row>
    <row r="3029" spans="13:18" x14ac:dyDescent="0.25">
      <c r="M3029" s="20"/>
      <c r="N3029" s="20"/>
      <c r="O3029" s="20"/>
      <c r="P3029" s="20"/>
      <c r="Q3029" s="20"/>
      <c r="R3029" s="20"/>
    </row>
    <row r="3030" spans="13:18" x14ac:dyDescent="0.25">
      <c r="M3030" s="20"/>
      <c r="N3030" s="20"/>
      <c r="O3030" s="20"/>
      <c r="P3030" s="20"/>
      <c r="Q3030" s="20"/>
      <c r="R3030" s="20"/>
    </row>
    <row r="3031" spans="13:18" x14ac:dyDescent="0.25">
      <c r="M3031" s="20"/>
      <c r="N3031" s="20"/>
      <c r="O3031" s="20"/>
      <c r="P3031" s="20"/>
      <c r="Q3031" s="20"/>
      <c r="R3031" s="20"/>
    </row>
    <row r="3032" spans="13:18" x14ac:dyDescent="0.25">
      <c r="M3032" s="20"/>
      <c r="N3032" s="20"/>
      <c r="O3032" s="20"/>
      <c r="P3032" s="20"/>
      <c r="Q3032" s="20"/>
      <c r="R3032" s="20"/>
    </row>
    <row r="3033" spans="13:18" x14ac:dyDescent="0.25">
      <c r="M3033" s="20"/>
      <c r="N3033" s="20"/>
      <c r="O3033" s="20"/>
      <c r="P3033" s="20"/>
      <c r="Q3033" s="20"/>
      <c r="R3033" s="20"/>
    </row>
    <row r="3034" spans="13:18" x14ac:dyDescent="0.25">
      <c r="M3034" s="20"/>
      <c r="N3034" s="20"/>
      <c r="O3034" s="20"/>
      <c r="P3034" s="20"/>
      <c r="Q3034" s="20"/>
      <c r="R3034" s="20"/>
    </row>
    <row r="3035" spans="13:18" x14ac:dyDescent="0.25">
      <c r="M3035" s="20"/>
      <c r="N3035" s="20"/>
      <c r="O3035" s="20"/>
      <c r="P3035" s="20"/>
      <c r="Q3035" s="20"/>
      <c r="R3035" s="20"/>
    </row>
    <row r="3036" spans="13:18" x14ac:dyDescent="0.25">
      <c r="M3036" s="20"/>
      <c r="N3036" s="20"/>
      <c r="O3036" s="20"/>
      <c r="P3036" s="20"/>
      <c r="Q3036" s="20"/>
      <c r="R3036" s="20"/>
    </row>
    <row r="3037" spans="13:18" x14ac:dyDescent="0.25">
      <c r="M3037" s="20"/>
      <c r="N3037" s="20"/>
      <c r="O3037" s="20"/>
      <c r="P3037" s="20"/>
      <c r="Q3037" s="20"/>
      <c r="R3037" s="20"/>
    </row>
    <row r="3038" spans="13:18" x14ac:dyDescent="0.25">
      <c r="M3038" s="20"/>
      <c r="N3038" s="20"/>
      <c r="O3038" s="20"/>
      <c r="P3038" s="20"/>
      <c r="Q3038" s="20"/>
      <c r="R3038" s="20"/>
    </row>
    <row r="3039" spans="13:18" x14ac:dyDescent="0.25">
      <c r="M3039" s="20"/>
      <c r="N3039" s="20"/>
      <c r="O3039" s="20"/>
      <c r="P3039" s="20"/>
      <c r="Q3039" s="20"/>
      <c r="R3039" s="20"/>
    </row>
    <row r="3040" spans="13:18" x14ac:dyDescent="0.25">
      <c r="M3040" s="20"/>
      <c r="N3040" s="20"/>
      <c r="O3040" s="20"/>
      <c r="P3040" s="20"/>
      <c r="Q3040" s="20"/>
      <c r="R3040" s="20"/>
    </row>
    <row r="3041" spans="13:18" x14ac:dyDescent="0.25">
      <c r="M3041" s="20"/>
      <c r="N3041" s="20"/>
      <c r="O3041" s="20"/>
      <c r="P3041" s="20"/>
      <c r="Q3041" s="20"/>
      <c r="R3041" s="20"/>
    </row>
    <row r="3042" spans="13:18" x14ac:dyDescent="0.25">
      <c r="M3042" s="20"/>
      <c r="N3042" s="20"/>
      <c r="O3042" s="20"/>
      <c r="P3042" s="20"/>
      <c r="Q3042" s="20"/>
      <c r="R3042" s="20"/>
    </row>
    <row r="3043" spans="13:18" x14ac:dyDescent="0.25">
      <c r="M3043" s="20"/>
      <c r="N3043" s="20"/>
      <c r="O3043" s="20"/>
      <c r="P3043" s="20"/>
      <c r="Q3043" s="20"/>
      <c r="R3043" s="20"/>
    </row>
    <row r="3044" spans="13:18" x14ac:dyDescent="0.25">
      <c r="M3044" s="20"/>
      <c r="N3044" s="20"/>
      <c r="O3044" s="20"/>
      <c r="P3044" s="20"/>
      <c r="Q3044" s="20"/>
      <c r="R3044" s="20"/>
    </row>
    <row r="3045" spans="13:18" x14ac:dyDescent="0.25">
      <c r="M3045" s="20"/>
      <c r="N3045" s="20"/>
      <c r="O3045" s="20"/>
      <c r="P3045" s="20"/>
      <c r="Q3045" s="20"/>
      <c r="R3045" s="20"/>
    </row>
    <row r="3046" spans="13:18" x14ac:dyDescent="0.25">
      <c r="M3046" s="20"/>
      <c r="N3046" s="20"/>
      <c r="O3046" s="20"/>
      <c r="P3046" s="20"/>
      <c r="Q3046" s="20"/>
      <c r="R3046" s="20"/>
    </row>
    <row r="3047" spans="13:18" x14ac:dyDescent="0.25">
      <c r="M3047" s="20"/>
      <c r="N3047" s="20"/>
      <c r="O3047" s="20"/>
      <c r="P3047" s="20"/>
      <c r="Q3047" s="20"/>
      <c r="R3047" s="20"/>
    </row>
    <row r="3048" spans="13:18" x14ac:dyDescent="0.25">
      <c r="M3048" s="20"/>
      <c r="N3048" s="20"/>
      <c r="O3048" s="20"/>
      <c r="P3048" s="20"/>
      <c r="Q3048" s="20"/>
      <c r="R3048" s="20"/>
    </row>
    <row r="3049" spans="13:18" x14ac:dyDescent="0.25">
      <c r="M3049" s="20"/>
      <c r="N3049" s="20"/>
      <c r="O3049" s="20"/>
      <c r="P3049" s="20"/>
      <c r="Q3049" s="20"/>
      <c r="R3049" s="20"/>
    </row>
    <row r="3050" spans="13:18" x14ac:dyDescent="0.25">
      <c r="M3050" s="20"/>
      <c r="N3050" s="20"/>
      <c r="O3050" s="20"/>
      <c r="P3050" s="20"/>
      <c r="Q3050" s="20"/>
      <c r="R3050" s="20"/>
    </row>
    <row r="3051" spans="13:18" x14ac:dyDescent="0.25">
      <c r="M3051" s="20"/>
      <c r="N3051" s="20"/>
      <c r="O3051" s="20"/>
      <c r="P3051" s="20"/>
      <c r="Q3051" s="20"/>
      <c r="R3051" s="20"/>
    </row>
    <row r="3052" spans="13:18" x14ac:dyDescent="0.25">
      <c r="M3052" s="20"/>
      <c r="N3052" s="20"/>
      <c r="O3052" s="20"/>
      <c r="P3052" s="20"/>
      <c r="Q3052" s="20"/>
      <c r="R3052" s="20"/>
    </row>
    <row r="3053" spans="13:18" x14ac:dyDescent="0.25">
      <c r="M3053" s="20"/>
      <c r="N3053" s="20"/>
      <c r="O3053" s="20"/>
      <c r="P3053" s="20"/>
      <c r="Q3053" s="20"/>
      <c r="R3053" s="20"/>
    </row>
    <row r="3054" spans="13:18" x14ac:dyDescent="0.25">
      <c r="M3054" s="20"/>
      <c r="N3054" s="20"/>
      <c r="O3054" s="20"/>
      <c r="P3054" s="20"/>
      <c r="Q3054" s="20"/>
      <c r="R3054" s="20"/>
    </row>
    <row r="3055" spans="13:18" x14ac:dyDescent="0.25">
      <c r="M3055" s="20"/>
      <c r="N3055" s="20"/>
      <c r="O3055" s="20"/>
      <c r="P3055" s="20"/>
      <c r="Q3055" s="20"/>
      <c r="R3055" s="20"/>
    </row>
    <row r="3056" spans="13:18" x14ac:dyDescent="0.25">
      <c r="M3056" s="20"/>
      <c r="N3056" s="20"/>
      <c r="O3056" s="20"/>
      <c r="P3056" s="20"/>
      <c r="Q3056" s="20"/>
      <c r="R3056" s="20"/>
    </row>
    <row r="3057" spans="13:18" x14ac:dyDescent="0.25">
      <c r="M3057" s="20"/>
      <c r="N3057" s="20"/>
      <c r="O3057" s="20"/>
      <c r="P3057" s="20"/>
      <c r="Q3057" s="20"/>
      <c r="R3057" s="20"/>
    </row>
    <row r="3058" spans="13:18" x14ac:dyDescent="0.25">
      <c r="M3058" s="20"/>
      <c r="N3058" s="20"/>
      <c r="O3058" s="20"/>
      <c r="P3058" s="20"/>
      <c r="Q3058" s="20"/>
      <c r="R3058" s="20"/>
    </row>
    <row r="3059" spans="13:18" x14ac:dyDescent="0.25">
      <c r="M3059" s="20"/>
      <c r="N3059" s="20"/>
      <c r="O3059" s="20"/>
      <c r="P3059" s="20"/>
      <c r="Q3059" s="20"/>
      <c r="R3059" s="20"/>
    </row>
    <row r="3060" spans="13:18" x14ac:dyDescent="0.25">
      <c r="M3060" s="20"/>
      <c r="N3060" s="20"/>
      <c r="O3060" s="20"/>
      <c r="P3060" s="20"/>
      <c r="Q3060" s="20"/>
      <c r="R3060" s="20"/>
    </row>
    <row r="3061" spans="13:18" x14ac:dyDescent="0.25">
      <c r="M3061" s="20"/>
      <c r="N3061" s="20"/>
      <c r="O3061" s="20"/>
      <c r="P3061" s="20"/>
      <c r="Q3061" s="20"/>
      <c r="R3061" s="20"/>
    </row>
    <row r="3062" spans="13:18" x14ac:dyDescent="0.25">
      <c r="M3062" s="20"/>
      <c r="N3062" s="20"/>
      <c r="O3062" s="20"/>
      <c r="P3062" s="20"/>
      <c r="Q3062" s="20"/>
      <c r="R3062" s="20"/>
    </row>
    <row r="3063" spans="13:18" x14ac:dyDescent="0.25">
      <c r="M3063" s="20"/>
      <c r="N3063" s="20"/>
      <c r="O3063" s="20"/>
      <c r="P3063" s="20"/>
      <c r="Q3063" s="20"/>
      <c r="R3063" s="20"/>
    </row>
    <row r="3064" spans="13:18" x14ac:dyDescent="0.25">
      <c r="M3064" s="20"/>
      <c r="N3064" s="20"/>
      <c r="O3064" s="20"/>
      <c r="P3064" s="20"/>
      <c r="Q3064" s="20"/>
      <c r="R3064" s="20"/>
    </row>
    <row r="3065" spans="13:18" x14ac:dyDescent="0.25">
      <c r="M3065" s="20"/>
      <c r="N3065" s="20"/>
      <c r="O3065" s="20"/>
      <c r="P3065" s="20"/>
      <c r="Q3065" s="20"/>
      <c r="R3065" s="20"/>
    </row>
    <row r="3066" spans="13:18" x14ac:dyDescent="0.25">
      <c r="M3066" s="20"/>
      <c r="N3066" s="20"/>
      <c r="O3066" s="20"/>
      <c r="P3066" s="20"/>
      <c r="Q3066" s="20"/>
      <c r="R3066" s="20"/>
    </row>
    <row r="3067" spans="13:18" x14ac:dyDescent="0.25">
      <c r="M3067" s="20"/>
      <c r="N3067" s="20"/>
      <c r="O3067" s="20"/>
      <c r="P3067" s="20"/>
      <c r="Q3067" s="20"/>
      <c r="R3067" s="20"/>
    </row>
    <row r="3068" spans="13:18" x14ac:dyDescent="0.25">
      <c r="M3068" s="20"/>
      <c r="N3068" s="20"/>
      <c r="O3068" s="20"/>
      <c r="P3068" s="20"/>
      <c r="Q3068" s="20"/>
      <c r="R3068" s="20"/>
    </row>
    <row r="3069" spans="13:18" x14ac:dyDescent="0.25">
      <c r="M3069" s="20"/>
      <c r="N3069" s="20"/>
      <c r="O3069" s="20"/>
      <c r="P3069" s="20"/>
      <c r="Q3069" s="20"/>
      <c r="R3069" s="20"/>
    </row>
    <row r="3070" spans="13:18" x14ac:dyDescent="0.25">
      <c r="M3070" s="20"/>
      <c r="N3070" s="20"/>
      <c r="O3070" s="20"/>
      <c r="P3070" s="20"/>
      <c r="Q3070" s="20"/>
      <c r="R3070" s="20"/>
    </row>
    <row r="3071" spans="13:18" x14ac:dyDescent="0.25">
      <c r="M3071" s="20"/>
      <c r="N3071" s="20"/>
      <c r="O3071" s="20"/>
      <c r="P3071" s="20"/>
      <c r="Q3071" s="20"/>
      <c r="R3071" s="20"/>
    </row>
    <row r="3072" spans="13:18" x14ac:dyDescent="0.25">
      <c r="M3072" s="20"/>
      <c r="N3072" s="20"/>
      <c r="O3072" s="20"/>
      <c r="P3072" s="20"/>
      <c r="Q3072" s="20"/>
      <c r="R3072" s="20"/>
    </row>
    <row r="3073" spans="13:18" x14ac:dyDescent="0.25">
      <c r="M3073" s="20"/>
      <c r="N3073" s="20"/>
      <c r="O3073" s="20"/>
      <c r="P3073" s="20"/>
      <c r="Q3073" s="20"/>
      <c r="R3073" s="20"/>
    </row>
    <row r="3074" spans="13:18" x14ac:dyDescent="0.25">
      <c r="M3074" s="20"/>
      <c r="N3074" s="20"/>
      <c r="O3074" s="20"/>
      <c r="P3074" s="20"/>
      <c r="Q3074" s="20"/>
      <c r="R3074" s="20"/>
    </row>
    <row r="3075" spans="13:18" x14ac:dyDescent="0.25">
      <c r="M3075" s="20"/>
      <c r="N3075" s="20"/>
      <c r="O3075" s="20"/>
      <c r="P3075" s="20"/>
      <c r="Q3075" s="20"/>
      <c r="R3075" s="20"/>
    </row>
    <row r="3076" spans="13:18" x14ac:dyDescent="0.25">
      <c r="M3076" s="20"/>
      <c r="N3076" s="20"/>
      <c r="O3076" s="20"/>
      <c r="P3076" s="20"/>
      <c r="Q3076" s="20"/>
      <c r="R3076" s="20"/>
    </row>
    <row r="3077" spans="13:18" x14ac:dyDescent="0.25">
      <c r="M3077" s="20"/>
      <c r="N3077" s="20"/>
      <c r="O3077" s="20"/>
      <c r="P3077" s="20"/>
      <c r="Q3077" s="20"/>
      <c r="R3077" s="20"/>
    </row>
    <row r="3078" spans="13:18" x14ac:dyDescent="0.25">
      <c r="M3078" s="20"/>
      <c r="N3078" s="20"/>
      <c r="O3078" s="20"/>
      <c r="P3078" s="20"/>
      <c r="Q3078" s="20"/>
      <c r="R3078" s="20"/>
    </row>
    <row r="3079" spans="13:18" x14ac:dyDescent="0.25">
      <c r="M3079" s="20"/>
      <c r="N3079" s="20"/>
      <c r="O3079" s="20"/>
      <c r="P3079" s="20"/>
      <c r="Q3079" s="20"/>
      <c r="R3079" s="20"/>
    </row>
    <row r="3080" spans="13:18" x14ac:dyDescent="0.25">
      <c r="M3080" s="20"/>
      <c r="N3080" s="20"/>
      <c r="O3080" s="20"/>
      <c r="P3080" s="20"/>
      <c r="Q3080" s="20"/>
      <c r="R3080" s="20"/>
    </row>
    <row r="3081" spans="13:18" x14ac:dyDescent="0.25">
      <c r="M3081" s="20"/>
      <c r="N3081" s="20"/>
      <c r="O3081" s="20"/>
      <c r="P3081" s="20"/>
      <c r="Q3081" s="20"/>
      <c r="R3081" s="20"/>
    </row>
    <row r="3082" spans="13:18" x14ac:dyDescent="0.25">
      <c r="M3082" s="20"/>
      <c r="N3082" s="20"/>
      <c r="O3082" s="20"/>
      <c r="P3082" s="20"/>
      <c r="Q3082" s="20"/>
      <c r="R3082" s="20"/>
    </row>
    <row r="3083" spans="13:18" x14ac:dyDescent="0.25">
      <c r="M3083" s="20"/>
      <c r="N3083" s="20"/>
      <c r="O3083" s="20"/>
      <c r="P3083" s="20"/>
      <c r="Q3083" s="20"/>
      <c r="R3083" s="20"/>
    </row>
    <row r="3084" spans="13:18" x14ac:dyDescent="0.25">
      <c r="M3084" s="20"/>
      <c r="N3084" s="20"/>
      <c r="O3084" s="20"/>
      <c r="P3084" s="20"/>
      <c r="Q3084" s="20"/>
      <c r="R3084" s="20"/>
    </row>
    <row r="3085" spans="13:18" x14ac:dyDescent="0.25">
      <c r="M3085" s="20"/>
      <c r="N3085" s="20"/>
      <c r="O3085" s="20"/>
      <c r="P3085" s="20"/>
      <c r="Q3085" s="20"/>
      <c r="R3085" s="20"/>
    </row>
    <row r="3086" spans="13:18" x14ac:dyDescent="0.25">
      <c r="M3086" s="20"/>
      <c r="N3086" s="20"/>
      <c r="O3086" s="20"/>
      <c r="P3086" s="20"/>
      <c r="Q3086" s="20"/>
      <c r="R3086" s="20"/>
    </row>
    <row r="3087" spans="13:18" x14ac:dyDescent="0.25">
      <c r="M3087" s="20"/>
      <c r="N3087" s="20"/>
      <c r="O3087" s="20"/>
      <c r="P3087" s="20"/>
      <c r="Q3087" s="20"/>
      <c r="R3087" s="20"/>
    </row>
    <row r="3088" spans="13:18" x14ac:dyDescent="0.25">
      <c r="M3088" s="20"/>
      <c r="N3088" s="20"/>
      <c r="O3088" s="20"/>
      <c r="P3088" s="20"/>
      <c r="Q3088" s="20"/>
      <c r="R3088" s="20"/>
    </row>
    <row r="3089" spans="13:18" x14ac:dyDescent="0.25">
      <c r="M3089" s="20"/>
      <c r="N3089" s="20"/>
      <c r="O3089" s="20"/>
      <c r="P3089" s="20"/>
      <c r="Q3089" s="20"/>
      <c r="R3089" s="20"/>
    </row>
    <row r="3090" spans="13:18" x14ac:dyDescent="0.25">
      <c r="M3090" s="20"/>
      <c r="N3090" s="20"/>
      <c r="O3090" s="20"/>
      <c r="P3090" s="20"/>
      <c r="Q3090" s="20"/>
      <c r="R3090" s="20"/>
    </row>
    <row r="3091" spans="13:18" x14ac:dyDescent="0.25">
      <c r="M3091" s="20"/>
      <c r="N3091" s="20"/>
      <c r="O3091" s="20"/>
      <c r="P3091" s="20"/>
      <c r="Q3091" s="20"/>
      <c r="R3091" s="20"/>
    </row>
    <row r="3092" spans="13:18" x14ac:dyDescent="0.25">
      <c r="M3092" s="20"/>
      <c r="N3092" s="20"/>
      <c r="O3092" s="20"/>
      <c r="P3092" s="20"/>
      <c r="Q3092" s="20"/>
      <c r="R3092" s="20"/>
    </row>
    <row r="3093" spans="13:18" x14ac:dyDescent="0.25">
      <c r="M3093" s="20"/>
      <c r="N3093" s="20"/>
      <c r="O3093" s="20"/>
      <c r="P3093" s="20"/>
      <c r="Q3093" s="20"/>
      <c r="R3093" s="20"/>
    </row>
    <row r="3094" spans="13:18" x14ac:dyDescent="0.25">
      <c r="M3094" s="20"/>
      <c r="N3094" s="20"/>
      <c r="O3094" s="20"/>
      <c r="P3094" s="20"/>
      <c r="Q3094" s="20"/>
      <c r="R3094" s="20"/>
    </row>
    <row r="3095" spans="13:18" x14ac:dyDescent="0.25">
      <c r="M3095" s="20"/>
      <c r="N3095" s="20"/>
      <c r="O3095" s="20"/>
      <c r="P3095" s="20"/>
      <c r="Q3095" s="20"/>
      <c r="R3095" s="20"/>
    </row>
    <row r="3096" spans="13:18" x14ac:dyDescent="0.25">
      <c r="M3096" s="20"/>
      <c r="N3096" s="20"/>
      <c r="O3096" s="20"/>
      <c r="P3096" s="20"/>
      <c r="Q3096" s="20"/>
      <c r="R3096" s="20"/>
    </row>
    <row r="3097" spans="13:18" x14ac:dyDescent="0.25">
      <c r="M3097" s="20"/>
      <c r="N3097" s="20"/>
      <c r="O3097" s="20"/>
      <c r="P3097" s="20"/>
      <c r="Q3097" s="20"/>
      <c r="R3097" s="20"/>
    </row>
    <row r="3098" spans="13:18" x14ac:dyDescent="0.25">
      <c r="M3098" s="20"/>
      <c r="N3098" s="20"/>
      <c r="O3098" s="20"/>
      <c r="P3098" s="20"/>
      <c r="Q3098" s="20"/>
      <c r="R3098" s="20"/>
    </row>
    <row r="3099" spans="13:18" x14ac:dyDescent="0.25">
      <c r="M3099" s="20"/>
      <c r="N3099" s="20"/>
      <c r="O3099" s="20"/>
      <c r="P3099" s="20"/>
      <c r="Q3099" s="20"/>
      <c r="R3099" s="20"/>
    </row>
    <row r="3100" spans="13:18" x14ac:dyDescent="0.25">
      <c r="M3100" s="20"/>
      <c r="N3100" s="20"/>
      <c r="O3100" s="20"/>
      <c r="P3100" s="20"/>
      <c r="Q3100" s="20"/>
      <c r="R3100" s="20"/>
    </row>
    <row r="3101" spans="13:18" x14ac:dyDescent="0.25">
      <c r="M3101" s="20"/>
      <c r="N3101" s="20"/>
      <c r="O3101" s="20"/>
      <c r="P3101" s="20"/>
      <c r="Q3101" s="20"/>
      <c r="R3101" s="20"/>
    </row>
    <row r="3102" spans="13:18" x14ac:dyDescent="0.25">
      <c r="M3102" s="20"/>
      <c r="N3102" s="20"/>
      <c r="O3102" s="20"/>
      <c r="P3102" s="20"/>
      <c r="Q3102" s="20"/>
      <c r="R3102" s="20"/>
    </row>
    <row r="3103" spans="13:18" x14ac:dyDescent="0.25">
      <c r="M3103" s="20"/>
      <c r="N3103" s="20"/>
      <c r="O3103" s="20"/>
      <c r="P3103" s="20"/>
      <c r="Q3103" s="20"/>
      <c r="R3103" s="20"/>
    </row>
    <row r="3104" spans="13:18" x14ac:dyDescent="0.25">
      <c r="M3104" s="20"/>
      <c r="N3104" s="20"/>
      <c r="O3104" s="20"/>
      <c r="P3104" s="20"/>
      <c r="Q3104" s="20"/>
      <c r="R3104" s="20"/>
    </row>
    <row r="3105" spans="13:18" x14ac:dyDescent="0.25">
      <c r="M3105" s="20"/>
      <c r="N3105" s="20"/>
      <c r="O3105" s="20"/>
      <c r="P3105" s="20"/>
      <c r="Q3105" s="20"/>
      <c r="R3105" s="20"/>
    </row>
    <row r="3106" spans="13:18" x14ac:dyDescent="0.25">
      <c r="M3106" s="20"/>
      <c r="N3106" s="20"/>
      <c r="O3106" s="20"/>
      <c r="P3106" s="20"/>
      <c r="Q3106" s="20"/>
      <c r="R3106" s="20"/>
    </row>
    <row r="3107" spans="13:18" x14ac:dyDescent="0.25">
      <c r="M3107" s="20"/>
      <c r="N3107" s="20"/>
      <c r="O3107" s="20"/>
      <c r="P3107" s="20"/>
      <c r="Q3107" s="20"/>
      <c r="R3107" s="20"/>
    </row>
    <row r="3108" spans="13:18" x14ac:dyDescent="0.25">
      <c r="M3108" s="20"/>
      <c r="N3108" s="20"/>
      <c r="O3108" s="20"/>
      <c r="P3108" s="20"/>
      <c r="Q3108" s="20"/>
      <c r="R3108" s="20"/>
    </row>
    <row r="3109" spans="13:18" x14ac:dyDescent="0.25">
      <c r="M3109" s="20"/>
      <c r="N3109" s="20"/>
      <c r="O3109" s="20"/>
      <c r="P3109" s="20"/>
      <c r="Q3109" s="20"/>
      <c r="R3109" s="20"/>
    </row>
    <row r="3110" spans="13:18" x14ac:dyDescent="0.25">
      <c r="M3110" s="20"/>
      <c r="N3110" s="20"/>
      <c r="O3110" s="20"/>
      <c r="P3110" s="20"/>
      <c r="Q3110" s="20"/>
      <c r="R3110" s="20"/>
    </row>
    <row r="3111" spans="13:18" x14ac:dyDescent="0.25">
      <c r="M3111" s="20"/>
      <c r="N3111" s="20"/>
      <c r="O3111" s="20"/>
      <c r="P3111" s="20"/>
      <c r="Q3111" s="20"/>
      <c r="R3111" s="20"/>
    </row>
    <row r="3112" spans="13:18" x14ac:dyDescent="0.25">
      <c r="M3112" s="20"/>
      <c r="N3112" s="20"/>
      <c r="O3112" s="20"/>
      <c r="P3112" s="20"/>
      <c r="Q3112" s="20"/>
      <c r="R3112" s="20"/>
    </row>
    <row r="3113" spans="13:18" x14ac:dyDescent="0.25">
      <c r="M3113" s="20"/>
      <c r="N3113" s="20"/>
      <c r="O3113" s="20"/>
      <c r="P3113" s="20"/>
      <c r="Q3113" s="20"/>
      <c r="R3113" s="20"/>
    </row>
    <row r="3114" spans="13:18" x14ac:dyDescent="0.25">
      <c r="M3114" s="20"/>
      <c r="N3114" s="20"/>
      <c r="O3114" s="20"/>
      <c r="P3114" s="20"/>
      <c r="Q3114" s="20"/>
      <c r="R3114" s="20"/>
    </row>
    <row r="3115" spans="13:18" x14ac:dyDescent="0.25">
      <c r="M3115" s="20"/>
      <c r="N3115" s="20"/>
      <c r="O3115" s="20"/>
      <c r="P3115" s="20"/>
      <c r="Q3115" s="20"/>
      <c r="R3115" s="20"/>
    </row>
    <row r="3116" spans="13:18" x14ac:dyDescent="0.25">
      <c r="M3116" s="20"/>
      <c r="N3116" s="20"/>
      <c r="O3116" s="20"/>
      <c r="P3116" s="20"/>
      <c r="Q3116" s="20"/>
      <c r="R3116" s="20"/>
    </row>
    <row r="3117" spans="13:18" x14ac:dyDescent="0.25">
      <c r="M3117" s="20"/>
      <c r="N3117" s="20"/>
      <c r="O3117" s="20"/>
      <c r="P3117" s="20"/>
      <c r="Q3117" s="20"/>
      <c r="R3117" s="20"/>
    </row>
    <row r="3118" spans="13:18" x14ac:dyDescent="0.25">
      <c r="M3118" s="20"/>
      <c r="N3118" s="20"/>
      <c r="O3118" s="20"/>
      <c r="P3118" s="20"/>
      <c r="Q3118" s="20"/>
      <c r="R3118" s="20"/>
    </row>
    <row r="3119" spans="13:18" x14ac:dyDescent="0.25">
      <c r="M3119" s="20"/>
      <c r="N3119" s="20"/>
      <c r="O3119" s="20"/>
      <c r="P3119" s="20"/>
      <c r="Q3119" s="20"/>
      <c r="R3119" s="20"/>
    </row>
    <row r="3120" spans="13:18" x14ac:dyDescent="0.25">
      <c r="M3120" s="20"/>
      <c r="N3120" s="20"/>
      <c r="O3120" s="20"/>
      <c r="P3120" s="20"/>
      <c r="Q3120" s="20"/>
      <c r="R3120" s="20"/>
    </row>
    <row r="3121" spans="13:18" x14ac:dyDescent="0.25">
      <c r="M3121" s="20"/>
      <c r="N3121" s="20"/>
      <c r="O3121" s="20"/>
      <c r="P3121" s="20"/>
      <c r="Q3121" s="20"/>
      <c r="R3121" s="20"/>
    </row>
    <row r="3122" spans="13:18" x14ac:dyDescent="0.25">
      <c r="M3122" s="20"/>
      <c r="N3122" s="20"/>
      <c r="O3122" s="20"/>
      <c r="P3122" s="20"/>
      <c r="Q3122" s="20"/>
      <c r="R3122" s="20"/>
    </row>
    <row r="3123" spans="13:18" x14ac:dyDescent="0.25">
      <c r="M3123" s="20"/>
      <c r="N3123" s="20"/>
      <c r="O3123" s="20"/>
      <c r="P3123" s="20"/>
      <c r="Q3123" s="20"/>
      <c r="R3123" s="20"/>
    </row>
    <row r="3124" spans="13:18" x14ac:dyDescent="0.25">
      <c r="M3124" s="20"/>
      <c r="N3124" s="20"/>
      <c r="O3124" s="20"/>
      <c r="P3124" s="20"/>
      <c r="Q3124" s="20"/>
      <c r="R3124" s="20"/>
    </row>
    <row r="3125" spans="13:18" x14ac:dyDescent="0.25">
      <c r="M3125" s="20"/>
      <c r="N3125" s="20"/>
      <c r="O3125" s="20"/>
      <c r="P3125" s="20"/>
      <c r="Q3125" s="20"/>
      <c r="R3125" s="20"/>
    </row>
    <row r="3126" spans="13:18" x14ac:dyDescent="0.25">
      <c r="M3126" s="20"/>
      <c r="N3126" s="20"/>
      <c r="O3126" s="20"/>
      <c r="P3126" s="20"/>
      <c r="Q3126" s="20"/>
      <c r="R3126" s="20"/>
    </row>
    <row r="3127" spans="13:18" x14ac:dyDescent="0.25">
      <c r="M3127" s="20"/>
      <c r="N3127" s="20"/>
      <c r="O3127" s="20"/>
      <c r="P3127" s="20"/>
      <c r="Q3127" s="20"/>
      <c r="R3127" s="20"/>
    </row>
    <row r="3128" spans="13:18" x14ac:dyDescent="0.25">
      <c r="M3128" s="20"/>
      <c r="N3128" s="20"/>
      <c r="O3128" s="20"/>
      <c r="P3128" s="20"/>
      <c r="Q3128" s="20"/>
      <c r="R3128" s="20"/>
    </row>
    <row r="3129" spans="13:18" x14ac:dyDescent="0.25">
      <c r="M3129" s="20"/>
      <c r="N3129" s="20"/>
      <c r="O3129" s="20"/>
      <c r="P3129" s="20"/>
      <c r="Q3129" s="20"/>
      <c r="R3129" s="20"/>
    </row>
    <row r="3130" spans="13:18" x14ac:dyDescent="0.25">
      <c r="M3130" s="20"/>
      <c r="N3130" s="20"/>
      <c r="O3130" s="20"/>
      <c r="P3130" s="20"/>
      <c r="Q3130" s="20"/>
      <c r="R3130" s="20"/>
    </row>
    <row r="3131" spans="13:18" x14ac:dyDescent="0.25">
      <c r="M3131" s="20"/>
      <c r="N3131" s="20"/>
      <c r="O3131" s="20"/>
      <c r="P3131" s="20"/>
      <c r="Q3131" s="20"/>
      <c r="R3131" s="20"/>
    </row>
    <row r="3132" spans="13:18" x14ac:dyDescent="0.25">
      <c r="M3132" s="20"/>
      <c r="N3132" s="20"/>
      <c r="O3132" s="20"/>
      <c r="P3132" s="20"/>
      <c r="Q3132" s="20"/>
      <c r="R3132" s="20"/>
    </row>
    <row r="3133" spans="13:18" x14ac:dyDescent="0.25">
      <c r="M3133" s="20"/>
      <c r="N3133" s="20"/>
      <c r="O3133" s="20"/>
      <c r="P3133" s="20"/>
      <c r="Q3133" s="20"/>
      <c r="R3133" s="20"/>
    </row>
    <row r="3134" spans="13:18" x14ac:dyDescent="0.25">
      <c r="M3134" s="20"/>
      <c r="N3134" s="20"/>
      <c r="O3134" s="20"/>
      <c r="P3134" s="20"/>
      <c r="Q3134" s="20"/>
      <c r="R3134" s="20"/>
    </row>
    <row r="3135" spans="13:18" x14ac:dyDescent="0.25">
      <c r="M3135" s="20"/>
      <c r="N3135" s="20"/>
      <c r="O3135" s="20"/>
      <c r="P3135" s="20"/>
      <c r="Q3135" s="20"/>
      <c r="R3135" s="20"/>
    </row>
    <row r="3136" spans="13:18" x14ac:dyDescent="0.25">
      <c r="M3136" s="20"/>
      <c r="N3136" s="20"/>
      <c r="O3136" s="20"/>
      <c r="P3136" s="20"/>
      <c r="Q3136" s="20"/>
      <c r="R3136" s="20"/>
    </row>
    <row r="3137" spans="13:18" x14ac:dyDescent="0.25">
      <c r="M3137" s="20"/>
      <c r="N3137" s="20"/>
      <c r="O3137" s="20"/>
      <c r="P3137" s="20"/>
      <c r="Q3137" s="20"/>
      <c r="R3137" s="20"/>
    </row>
    <row r="3138" spans="13:18" x14ac:dyDescent="0.25">
      <c r="M3138" s="20"/>
      <c r="N3138" s="20"/>
      <c r="O3138" s="20"/>
      <c r="P3138" s="20"/>
      <c r="Q3138" s="20"/>
      <c r="R3138" s="20"/>
    </row>
    <row r="3139" spans="13:18" x14ac:dyDescent="0.25">
      <c r="M3139" s="20"/>
      <c r="N3139" s="20"/>
      <c r="O3139" s="20"/>
      <c r="P3139" s="20"/>
      <c r="Q3139" s="20"/>
      <c r="R3139" s="20"/>
    </row>
    <row r="3140" spans="13:18" x14ac:dyDescent="0.25">
      <c r="M3140" s="20"/>
      <c r="N3140" s="20"/>
      <c r="O3140" s="20"/>
      <c r="P3140" s="20"/>
      <c r="Q3140" s="20"/>
      <c r="R3140" s="20"/>
    </row>
    <row r="3141" spans="13:18" x14ac:dyDescent="0.25">
      <c r="M3141" s="20"/>
      <c r="N3141" s="20"/>
      <c r="O3141" s="20"/>
      <c r="P3141" s="20"/>
      <c r="Q3141" s="20"/>
      <c r="R3141" s="20"/>
    </row>
    <row r="3142" spans="13:18" x14ac:dyDescent="0.25">
      <c r="M3142" s="20"/>
      <c r="N3142" s="20"/>
      <c r="O3142" s="20"/>
      <c r="P3142" s="20"/>
      <c r="Q3142" s="20"/>
      <c r="R3142" s="20"/>
    </row>
    <row r="3143" spans="13:18" x14ac:dyDescent="0.25">
      <c r="M3143" s="20"/>
      <c r="N3143" s="20"/>
      <c r="O3143" s="20"/>
      <c r="P3143" s="20"/>
      <c r="Q3143" s="20"/>
      <c r="R3143" s="20"/>
    </row>
    <row r="3144" spans="13:18" x14ac:dyDescent="0.25">
      <c r="M3144" s="20"/>
      <c r="N3144" s="20"/>
      <c r="O3144" s="20"/>
      <c r="P3144" s="20"/>
      <c r="Q3144" s="20"/>
      <c r="R3144" s="20"/>
    </row>
    <row r="3145" spans="13:18" x14ac:dyDescent="0.25">
      <c r="M3145" s="20"/>
      <c r="N3145" s="20"/>
      <c r="O3145" s="20"/>
      <c r="P3145" s="20"/>
      <c r="Q3145" s="20"/>
      <c r="R3145" s="20"/>
    </row>
    <row r="3146" spans="13:18" x14ac:dyDescent="0.25">
      <c r="M3146" s="20"/>
      <c r="N3146" s="20"/>
      <c r="O3146" s="20"/>
      <c r="P3146" s="20"/>
      <c r="Q3146" s="20"/>
      <c r="R3146" s="20"/>
    </row>
    <row r="3147" spans="13:18" x14ac:dyDescent="0.25">
      <c r="M3147" s="20"/>
      <c r="N3147" s="20"/>
      <c r="O3147" s="20"/>
      <c r="P3147" s="20"/>
      <c r="Q3147" s="20"/>
      <c r="R3147" s="20"/>
    </row>
    <row r="3148" spans="13:18" x14ac:dyDescent="0.25">
      <c r="M3148" s="20"/>
      <c r="N3148" s="20"/>
      <c r="O3148" s="20"/>
      <c r="P3148" s="20"/>
      <c r="Q3148" s="20"/>
      <c r="R3148" s="20"/>
    </row>
    <row r="3149" spans="13:18" x14ac:dyDescent="0.25">
      <c r="M3149" s="20"/>
      <c r="N3149" s="20"/>
      <c r="O3149" s="20"/>
      <c r="P3149" s="20"/>
      <c r="Q3149" s="20"/>
      <c r="R3149" s="20"/>
    </row>
    <row r="3150" spans="13:18" x14ac:dyDescent="0.25">
      <c r="M3150" s="20"/>
      <c r="N3150" s="20"/>
      <c r="O3150" s="20"/>
      <c r="P3150" s="20"/>
      <c r="Q3150" s="20"/>
      <c r="R3150" s="20"/>
    </row>
    <row r="3151" spans="13:18" x14ac:dyDescent="0.25">
      <c r="M3151" s="20"/>
      <c r="N3151" s="20"/>
      <c r="O3151" s="20"/>
      <c r="P3151" s="20"/>
      <c r="Q3151" s="20"/>
      <c r="R3151" s="20"/>
    </row>
    <row r="3152" spans="13:18" x14ac:dyDescent="0.25">
      <c r="M3152" s="20"/>
      <c r="N3152" s="20"/>
      <c r="O3152" s="20"/>
      <c r="P3152" s="20"/>
      <c r="Q3152" s="20"/>
      <c r="R3152" s="20"/>
    </row>
    <row r="3153" spans="13:18" x14ac:dyDescent="0.25">
      <c r="M3153" s="20"/>
      <c r="N3153" s="20"/>
      <c r="O3153" s="20"/>
      <c r="P3153" s="20"/>
      <c r="Q3153" s="20"/>
      <c r="R3153" s="20"/>
    </row>
    <row r="3154" spans="13:18" x14ac:dyDescent="0.25">
      <c r="M3154" s="20"/>
      <c r="N3154" s="20"/>
      <c r="O3154" s="20"/>
      <c r="P3154" s="20"/>
      <c r="Q3154" s="20"/>
      <c r="R3154" s="20"/>
    </row>
    <row r="3155" spans="13:18" x14ac:dyDescent="0.25">
      <c r="M3155" s="20"/>
      <c r="N3155" s="20"/>
      <c r="O3155" s="20"/>
      <c r="P3155" s="20"/>
      <c r="Q3155" s="20"/>
      <c r="R3155" s="20"/>
    </row>
    <row r="3156" spans="13:18" x14ac:dyDescent="0.25">
      <c r="M3156" s="20"/>
      <c r="N3156" s="20"/>
      <c r="O3156" s="20"/>
      <c r="P3156" s="20"/>
      <c r="Q3156" s="20"/>
      <c r="R3156" s="20"/>
    </row>
    <row r="3157" spans="13:18" x14ac:dyDescent="0.25">
      <c r="M3157" s="20"/>
      <c r="N3157" s="20"/>
      <c r="O3157" s="20"/>
      <c r="P3157" s="20"/>
      <c r="Q3157" s="20"/>
      <c r="R3157" s="20"/>
    </row>
    <row r="3158" spans="13:18" x14ac:dyDescent="0.25">
      <c r="M3158" s="20"/>
      <c r="N3158" s="20"/>
      <c r="O3158" s="20"/>
      <c r="P3158" s="20"/>
      <c r="Q3158" s="20"/>
      <c r="R3158" s="20"/>
    </row>
    <row r="3159" spans="13:18" x14ac:dyDescent="0.25">
      <c r="M3159" s="20"/>
      <c r="N3159" s="20"/>
      <c r="O3159" s="20"/>
      <c r="P3159" s="20"/>
      <c r="Q3159" s="20"/>
      <c r="R3159" s="20"/>
    </row>
    <row r="3160" spans="13:18" x14ac:dyDescent="0.25">
      <c r="M3160" s="20"/>
      <c r="N3160" s="20"/>
      <c r="O3160" s="20"/>
      <c r="P3160" s="20"/>
      <c r="Q3160" s="20"/>
      <c r="R3160" s="20"/>
    </row>
    <row r="3161" spans="13:18" x14ac:dyDescent="0.25">
      <c r="M3161" s="20"/>
      <c r="N3161" s="20"/>
      <c r="O3161" s="20"/>
      <c r="P3161" s="20"/>
      <c r="Q3161" s="20"/>
      <c r="R3161" s="20"/>
    </row>
    <row r="3162" spans="13:18" x14ac:dyDescent="0.25">
      <c r="M3162" s="20"/>
      <c r="N3162" s="20"/>
      <c r="O3162" s="20"/>
      <c r="P3162" s="20"/>
      <c r="Q3162" s="20"/>
      <c r="R3162" s="20"/>
    </row>
    <row r="3163" spans="13:18" x14ac:dyDescent="0.25">
      <c r="M3163" s="20"/>
      <c r="N3163" s="20"/>
      <c r="O3163" s="20"/>
      <c r="P3163" s="20"/>
      <c r="Q3163" s="20"/>
      <c r="R3163" s="20"/>
    </row>
    <row r="3164" spans="13:18" x14ac:dyDescent="0.25">
      <c r="M3164" s="20"/>
      <c r="N3164" s="20"/>
      <c r="O3164" s="20"/>
      <c r="P3164" s="20"/>
      <c r="Q3164" s="20"/>
      <c r="R3164" s="20"/>
    </row>
    <row r="3165" spans="13:18" x14ac:dyDescent="0.25">
      <c r="M3165" s="20"/>
      <c r="N3165" s="20"/>
      <c r="O3165" s="20"/>
      <c r="P3165" s="20"/>
      <c r="Q3165" s="20"/>
      <c r="R3165" s="20"/>
    </row>
    <row r="3166" spans="13:18" x14ac:dyDescent="0.25">
      <c r="M3166" s="20"/>
      <c r="N3166" s="20"/>
      <c r="O3166" s="20"/>
      <c r="P3166" s="20"/>
      <c r="Q3166" s="20"/>
      <c r="R3166" s="20"/>
    </row>
    <row r="3167" spans="13:18" x14ac:dyDescent="0.25">
      <c r="M3167" s="20"/>
      <c r="N3167" s="20"/>
      <c r="O3167" s="20"/>
      <c r="P3167" s="20"/>
      <c r="Q3167" s="20"/>
      <c r="R3167" s="20"/>
    </row>
    <row r="3168" spans="13:18" x14ac:dyDescent="0.25">
      <c r="M3168" s="20"/>
      <c r="N3168" s="20"/>
      <c r="O3168" s="20"/>
      <c r="P3168" s="20"/>
      <c r="Q3168" s="20"/>
      <c r="R3168" s="20"/>
    </row>
    <row r="3169" spans="13:18" x14ac:dyDescent="0.25">
      <c r="M3169" s="20"/>
      <c r="N3169" s="20"/>
      <c r="O3169" s="20"/>
      <c r="P3169" s="20"/>
      <c r="Q3169" s="20"/>
      <c r="R3169" s="20"/>
    </row>
    <row r="3170" spans="13:18" x14ac:dyDescent="0.25">
      <c r="M3170" s="20"/>
      <c r="N3170" s="20"/>
      <c r="O3170" s="20"/>
      <c r="P3170" s="20"/>
      <c r="Q3170" s="20"/>
      <c r="R3170" s="20"/>
    </row>
    <row r="3171" spans="13:18" x14ac:dyDescent="0.25">
      <c r="M3171" s="20"/>
      <c r="N3171" s="20"/>
      <c r="O3171" s="20"/>
      <c r="P3171" s="20"/>
      <c r="Q3171" s="20"/>
      <c r="R3171" s="20"/>
    </row>
    <row r="3172" spans="13:18" x14ac:dyDescent="0.25">
      <c r="M3172" s="20"/>
      <c r="N3172" s="20"/>
      <c r="O3172" s="20"/>
      <c r="P3172" s="20"/>
      <c r="Q3172" s="20"/>
      <c r="R3172" s="20"/>
    </row>
    <row r="3173" spans="13:18" x14ac:dyDescent="0.25">
      <c r="M3173" s="20"/>
      <c r="N3173" s="20"/>
      <c r="O3173" s="20"/>
      <c r="P3173" s="20"/>
      <c r="Q3173" s="20"/>
      <c r="R3173" s="20"/>
    </row>
    <row r="3174" spans="13:18" x14ac:dyDescent="0.25">
      <c r="M3174" s="20"/>
      <c r="N3174" s="20"/>
      <c r="O3174" s="20"/>
      <c r="P3174" s="20"/>
      <c r="Q3174" s="20"/>
      <c r="R3174" s="20"/>
    </row>
    <row r="3175" spans="13:18" x14ac:dyDescent="0.25">
      <c r="M3175" s="20"/>
      <c r="N3175" s="20"/>
      <c r="O3175" s="20"/>
      <c r="P3175" s="20"/>
      <c r="Q3175" s="20"/>
      <c r="R3175" s="20"/>
    </row>
    <row r="3176" spans="13:18" x14ac:dyDescent="0.25">
      <c r="M3176" s="20"/>
      <c r="N3176" s="20"/>
      <c r="O3176" s="20"/>
      <c r="P3176" s="20"/>
      <c r="Q3176" s="20"/>
      <c r="R3176" s="20"/>
    </row>
    <row r="3177" spans="13:18" x14ac:dyDescent="0.25">
      <c r="M3177" s="20"/>
      <c r="N3177" s="20"/>
      <c r="O3177" s="20"/>
      <c r="P3177" s="20"/>
      <c r="Q3177" s="20"/>
      <c r="R3177" s="20"/>
    </row>
    <row r="3178" spans="13:18" x14ac:dyDescent="0.25">
      <c r="M3178" s="20"/>
      <c r="N3178" s="20"/>
      <c r="O3178" s="20"/>
      <c r="P3178" s="20"/>
      <c r="Q3178" s="20"/>
      <c r="R3178" s="20"/>
    </row>
    <row r="3179" spans="13:18" x14ac:dyDescent="0.25">
      <c r="M3179" s="20"/>
      <c r="N3179" s="20"/>
      <c r="O3179" s="20"/>
      <c r="P3179" s="20"/>
      <c r="Q3179" s="20"/>
      <c r="R3179" s="20"/>
    </row>
    <row r="3180" spans="13:18" x14ac:dyDescent="0.25">
      <c r="M3180" s="20"/>
      <c r="N3180" s="20"/>
      <c r="O3180" s="20"/>
      <c r="P3180" s="20"/>
      <c r="Q3180" s="20"/>
      <c r="R3180" s="20"/>
    </row>
    <row r="3181" spans="13:18" x14ac:dyDescent="0.25">
      <c r="M3181" s="20"/>
      <c r="N3181" s="20"/>
      <c r="O3181" s="20"/>
      <c r="P3181" s="20"/>
      <c r="Q3181" s="20"/>
      <c r="R3181" s="20"/>
    </row>
    <row r="3182" spans="13:18" x14ac:dyDescent="0.25">
      <c r="M3182" s="20"/>
      <c r="N3182" s="20"/>
      <c r="O3182" s="20"/>
      <c r="P3182" s="20"/>
      <c r="Q3182" s="20"/>
      <c r="R3182" s="20"/>
    </row>
    <row r="3183" spans="13:18" x14ac:dyDescent="0.25">
      <c r="M3183" s="20"/>
      <c r="N3183" s="20"/>
      <c r="O3183" s="20"/>
      <c r="P3183" s="20"/>
      <c r="Q3183" s="20"/>
      <c r="R3183" s="20"/>
    </row>
    <row r="3184" spans="13:18" x14ac:dyDescent="0.25">
      <c r="M3184" s="20"/>
      <c r="N3184" s="20"/>
      <c r="O3184" s="20"/>
      <c r="P3184" s="20"/>
      <c r="Q3184" s="20"/>
      <c r="R3184" s="20"/>
    </row>
    <row r="3185" spans="13:18" x14ac:dyDescent="0.25">
      <c r="M3185" s="20"/>
      <c r="N3185" s="20"/>
      <c r="O3185" s="20"/>
      <c r="P3185" s="20"/>
      <c r="Q3185" s="20"/>
      <c r="R3185" s="20"/>
    </row>
    <row r="3186" spans="13:18" x14ac:dyDescent="0.25">
      <c r="M3186" s="20"/>
      <c r="N3186" s="20"/>
      <c r="O3186" s="20"/>
      <c r="P3186" s="20"/>
      <c r="Q3186" s="20"/>
      <c r="R3186" s="20"/>
    </row>
    <row r="3187" spans="13:18" x14ac:dyDescent="0.25">
      <c r="M3187" s="20"/>
      <c r="N3187" s="20"/>
      <c r="O3187" s="20"/>
      <c r="P3187" s="20"/>
      <c r="Q3187" s="20"/>
      <c r="R3187" s="20"/>
    </row>
    <row r="3188" spans="13:18" x14ac:dyDescent="0.25">
      <c r="M3188" s="20"/>
      <c r="N3188" s="20"/>
      <c r="O3188" s="20"/>
      <c r="P3188" s="20"/>
      <c r="Q3188" s="20"/>
      <c r="R3188" s="20"/>
    </row>
    <row r="3189" spans="13:18" x14ac:dyDescent="0.25">
      <c r="M3189" s="20"/>
      <c r="N3189" s="20"/>
      <c r="O3189" s="20"/>
      <c r="P3189" s="20"/>
      <c r="Q3189" s="20"/>
      <c r="R3189" s="20"/>
    </row>
    <row r="3190" spans="13:18" x14ac:dyDescent="0.25">
      <c r="M3190" s="20"/>
      <c r="N3190" s="20"/>
      <c r="O3190" s="20"/>
      <c r="P3190" s="20"/>
      <c r="Q3190" s="20"/>
      <c r="R3190" s="20"/>
    </row>
    <row r="3191" spans="13:18" x14ac:dyDescent="0.25">
      <c r="M3191" s="20"/>
      <c r="N3191" s="20"/>
      <c r="O3191" s="20"/>
      <c r="P3191" s="20"/>
      <c r="Q3191" s="20"/>
      <c r="R3191" s="20"/>
    </row>
    <row r="3192" spans="13:18" x14ac:dyDescent="0.25">
      <c r="M3192" s="20"/>
      <c r="N3192" s="20"/>
      <c r="O3192" s="20"/>
      <c r="P3192" s="20"/>
      <c r="Q3192" s="20"/>
      <c r="R3192" s="20"/>
    </row>
    <row r="3193" spans="13:18" x14ac:dyDescent="0.25">
      <c r="M3193" s="20"/>
      <c r="N3193" s="20"/>
      <c r="O3193" s="20"/>
      <c r="P3193" s="20"/>
      <c r="Q3193" s="20"/>
      <c r="R3193" s="20"/>
    </row>
    <row r="3194" spans="13:18" x14ac:dyDescent="0.25">
      <c r="M3194" s="20"/>
      <c r="N3194" s="20"/>
      <c r="O3194" s="20"/>
      <c r="P3194" s="20"/>
      <c r="Q3194" s="20"/>
      <c r="R3194" s="20"/>
    </row>
    <row r="3195" spans="13:18" x14ac:dyDescent="0.25">
      <c r="M3195" s="20"/>
      <c r="N3195" s="20"/>
      <c r="O3195" s="20"/>
      <c r="P3195" s="20"/>
      <c r="Q3195" s="20"/>
      <c r="R3195" s="20"/>
    </row>
    <row r="3196" spans="13:18" x14ac:dyDescent="0.25">
      <c r="M3196" s="20"/>
      <c r="N3196" s="20"/>
      <c r="O3196" s="20"/>
      <c r="P3196" s="20"/>
      <c r="Q3196" s="20"/>
      <c r="R3196" s="20"/>
    </row>
    <row r="3197" spans="13:18" x14ac:dyDescent="0.25">
      <c r="M3197" s="20"/>
      <c r="N3197" s="20"/>
      <c r="O3197" s="20"/>
      <c r="P3197" s="20"/>
      <c r="Q3197" s="20"/>
      <c r="R3197" s="20"/>
    </row>
    <row r="3198" spans="13:18" x14ac:dyDescent="0.25">
      <c r="M3198" s="20"/>
      <c r="N3198" s="20"/>
      <c r="O3198" s="20"/>
      <c r="P3198" s="20"/>
      <c r="Q3198" s="20"/>
      <c r="R3198" s="20"/>
    </row>
    <row r="3199" spans="13:18" x14ac:dyDescent="0.25">
      <c r="M3199" s="20"/>
      <c r="N3199" s="20"/>
      <c r="O3199" s="20"/>
      <c r="P3199" s="20"/>
      <c r="Q3199" s="20"/>
      <c r="R3199" s="20"/>
    </row>
    <row r="3200" spans="13:18" x14ac:dyDescent="0.25">
      <c r="M3200" s="20"/>
      <c r="N3200" s="20"/>
      <c r="O3200" s="20"/>
      <c r="P3200" s="20"/>
      <c r="Q3200" s="20"/>
      <c r="R3200" s="20"/>
    </row>
    <row r="3201" spans="13:18" x14ac:dyDescent="0.25">
      <c r="M3201" s="20"/>
      <c r="N3201" s="20"/>
      <c r="O3201" s="20"/>
      <c r="P3201" s="20"/>
      <c r="Q3201" s="20"/>
      <c r="R3201" s="20"/>
    </row>
    <row r="3202" spans="13:18" x14ac:dyDescent="0.25">
      <c r="M3202" s="20"/>
      <c r="N3202" s="20"/>
      <c r="O3202" s="20"/>
      <c r="P3202" s="20"/>
      <c r="Q3202" s="20"/>
      <c r="R3202" s="20"/>
    </row>
    <row r="3203" spans="13:18" x14ac:dyDescent="0.25">
      <c r="M3203" s="20"/>
      <c r="N3203" s="20"/>
      <c r="O3203" s="20"/>
      <c r="P3203" s="20"/>
      <c r="Q3203" s="20"/>
      <c r="R3203" s="20"/>
    </row>
    <row r="3204" spans="13:18" x14ac:dyDescent="0.25">
      <c r="M3204" s="20"/>
      <c r="N3204" s="20"/>
      <c r="O3204" s="20"/>
      <c r="P3204" s="20"/>
      <c r="Q3204" s="20"/>
      <c r="R3204" s="20"/>
    </row>
    <row r="3205" spans="13:18" x14ac:dyDescent="0.25">
      <c r="M3205" s="20"/>
      <c r="N3205" s="20"/>
      <c r="O3205" s="20"/>
      <c r="P3205" s="20"/>
      <c r="Q3205" s="20"/>
      <c r="R3205" s="20"/>
    </row>
    <row r="3206" spans="13:18" x14ac:dyDescent="0.25">
      <c r="M3206" s="20"/>
      <c r="N3206" s="20"/>
      <c r="O3206" s="20"/>
      <c r="P3206" s="20"/>
      <c r="Q3206" s="20"/>
      <c r="R3206" s="20"/>
    </row>
    <row r="3207" spans="13:18" x14ac:dyDescent="0.25">
      <c r="M3207" s="20"/>
      <c r="N3207" s="20"/>
      <c r="O3207" s="20"/>
      <c r="P3207" s="20"/>
      <c r="Q3207" s="20"/>
      <c r="R3207" s="20"/>
    </row>
    <row r="3208" spans="13:18" x14ac:dyDescent="0.25">
      <c r="M3208" s="20"/>
      <c r="N3208" s="20"/>
      <c r="O3208" s="20"/>
      <c r="P3208" s="20"/>
      <c r="Q3208" s="20"/>
      <c r="R3208" s="20"/>
    </row>
    <row r="3209" spans="13:18" x14ac:dyDescent="0.25">
      <c r="M3209" s="20"/>
      <c r="N3209" s="20"/>
      <c r="O3209" s="20"/>
      <c r="P3209" s="20"/>
      <c r="Q3209" s="20"/>
      <c r="R3209" s="20"/>
    </row>
    <row r="3210" spans="13:18" x14ac:dyDescent="0.25">
      <c r="M3210" s="20"/>
      <c r="N3210" s="20"/>
      <c r="O3210" s="20"/>
      <c r="P3210" s="20"/>
      <c r="Q3210" s="20"/>
      <c r="R3210" s="20"/>
    </row>
    <row r="3211" spans="13:18" x14ac:dyDescent="0.25">
      <c r="M3211" s="20"/>
      <c r="N3211" s="20"/>
      <c r="O3211" s="20"/>
      <c r="P3211" s="20"/>
      <c r="Q3211" s="20"/>
      <c r="R3211" s="20"/>
    </row>
    <row r="3212" spans="13:18" x14ac:dyDescent="0.25">
      <c r="M3212" s="20"/>
      <c r="N3212" s="20"/>
      <c r="O3212" s="20"/>
      <c r="P3212" s="20"/>
      <c r="Q3212" s="20"/>
      <c r="R3212" s="20"/>
    </row>
    <row r="3213" spans="13:18" x14ac:dyDescent="0.25">
      <c r="M3213" s="20"/>
      <c r="N3213" s="20"/>
      <c r="O3213" s="20"/>
      <c r="P3213" s="20"/>
      <c r="Q3213" s="20"/>
      <c r="R3213" s="20"/>
    </row>
    <row r="3214" spans="13:18" x14ac:dyDescent="0.25">
      <c r="M3214" s="20"/>
      <c r="N3214" s="20"/>
      <c r="O3214" s="20"/>
      <c r="P3214" s="20"/>
      <c r="Q3214" s="20"/>
      <c r="R3214" s="20"/>
    </row>
    <row r="3215" spans="13:18" x14ac:dyDescent="0.25">
      <c r="M3215" s="20"/>
      <c r="N3215" s="20"/>
      <c r="O3215" s="20"/>
      <c r="P3215" s="20"/>
      <c r="Q3215" s="20"/>
      <c r="R3215" s="20"/>
    </row>
    <row r="3216" spans="13:18" x14ac:dyDescent="0.25">
      <c r="M3216" s="20"/>
      <c r="N3216" s="20"/>
      <c r="O3216" s="20"/>
      <c r="P3216" s="20"/>
      <c r="Q3216" s="20"/>
      <c r="R3216" s="20"/>
    </row>
    <row r="3217" spans="13:18" x14ac:dyDescent="0.25">
      <c r="M3217" s="20"/>
      <c r="N3217" s="20"/>
      <c r="O3217" s="20"/>
      <c r="P3217" s="20"/>
      <c r="Q3217" s="20"/>
      <c r="R3217" s="20"/>
    </row>
    <row r="3218" spans="13:18" x14ac:dyDescent="0.25">
      <c r="M3218" s="20"/>
      <c r="N3218" s="20"/>
      <c r="O3218" s="20"/>
      <c r="P3218" s="20"/>
      <c r="Q3218" s="20"/>
      <c r="R3218" s="20"/>
    </row>
    <row r="3219" spans="13:18" x14ac:dyDescent="0.25">
      <c r="M3219" s="20"/>
      <c r="N3219" s="20"/>
      <c r="O3219" s="20"/>
      <c r="P3219" s="20"/>
      <c r="Q3219" s="20"/>
      <c r="R3219" s="20"/>
    </row>
    <row r="3220" spans="13:18" x14ac:dyDescent="0.25">
      <c r="M3220" s="20"/>
      <c r="N3220" s="20"/>
      <c r="O3220" s="20"/>
      <c r="P3220" s="20"/>
      <c r="Q3220" s="20"/>
      <c r="R3220" s="20"/>
    </row>
    <row r="3221" spans="13:18" x14ac:dyDescent="0.25">
      <c r="M3221" s="20"/>
      <c r="N3221" s="20"/>
      <c r="O3221" s="20"/>
      <c r="P3221" s="20"/>
      <c r="Q3221" s="20"/>
      <c r="R3221" s="20"/>
    </row>
    <row r="3222" spans="13:18" x14ac:dyDescent="0.25">
      <c r="M3222" s="20"/>
      <c r="N3222" s="20"/>
      <c r="O3222" s="20"/>
      <c r="P3222" s="20"/>
      <c r="Q3222" s="20"/>
      <c r="R3222" s="20"/>
    </row>
    <row r="3223" spans="13:18" x14ac:dyDescent="0.25">
      <c r="M3223" s="20"/>
      <c r="N3223" s="20"/>
      <c r="O3223" s="20"/>
      <c r="P3223" s="20"/>
      <c r="Q3223" s="20"/>
      <c r="R3223" s="20"/>
    </row>
    <row r="3224" spans="13:18" x14ac:dyDescent="0.25">
      <c r="M3224" s="20"/>
      <c r="N3224" s="20"/>
      <c r="O3224" s="20"/>
      <c r="P3224" s="20"/>
      <c r="Q3224" s="20"/>
      <c r="R3224" s="20"/>
    </row>
    <row r="3225" spans="13:18" x14ac:dyDescent="0.25">
      <c r="M3225" s="20"/>
      <c r="N3225" s="20"/>
      <c r="O3225" s="20"/>
      <c r="P3225" s="20"/>
      <c r="Q3225" s="20"/>
      <c r="R3225" s="20"/>
    </row>
    <row r="3226" spans="13:18" x14ac:dyDescent="0.25">
      <c r="M3226" s="20"/>
      <c r="N3226" s="20"/>
      <c r="O3226" s="20"/>
      <c r="P3226" s="20"/>
      <c r="Q3226" s="20"/>
      <c r="R3226" s="20"/>
    </row>
    <row r="3227" spans="13:18" x14ac:dyDescent="0.25">
      <c r="M3227" s="20"/>
      <c r="N3227" s="20"/>
      <c r="O3227" s="20"/>
      <c r="P3227" s="20"/>
      <c r="Q3227" s="20"/>
      <c r="R3227" s="20"/>
    </row>
    <row r="3228" spans="13:18" x14ac:dyDescent="0.25">
      <c r="M3228" s="20"/>
      <c r="N3228" s="20"/>
      <c r="O3228" s="20"/>
      <c r="P3228" s="20"/>
      <c r="Q3228" s="20"/>
      <c r="R3228" s="20"/>
    </row>
    <row r="3229" spans="13:18" x14ac:dyDescent="0.25">
      <c r="M3229" s="20"/>
      <c r="N3229" s="20"/>
      <c r="O3229" s="20"/>
      <c r="P3229" s="20"/>
      <c r="Q3229" s="20"/>
      <c r="R3229" s="20"/>
    </row>
    <row r="3230" spans="13:18" x14ac:dyDescent="0.25">
      <c r="M3230" s="20"/>
      <c r="N3230" s="20"/>
      <c r="O3230" s="20"/>
      <c r="P3230" s="20"/>
      <c r="Q3230" s="20"/>
      <c r="R3230" s="20"/>
    </row>
    <row r="3231" spans="13:18" x14ac:dyDescent="0.25">
      <c r="M3231" s="20"/>
      <c r="N3231" s="20"/>
      <c r="O3231" s="20"/>
      <c r="P3231" s="20"/>
      <c r="Q3231" s="20"/>
      <c r="R3231" s="20"/>
    </row>
    <row r="3232" spans="13:18" x14ac:dyDescent="0.25">
      <c r="M3232" s="20"/>
      <c r="N3232" s="20"/>
      <c r="O3232" s="20"/>
      <c r="P3232" s="20"/>
      <c r="Q3232" s="20"/>
      <c r="R3232" s="20"/>
    </row>
    <row r="3233" spans="13:18" x14ac:dyDescent="0.25">
      <c r="M3233" s="20"/>
      <c r="N3233" s="20"/>
      <c r="O3233" s="20"/>
      <c r="P3233" s="20"/>
      <c r="Q3233" s="20"/>
      <c r="R3233" s="20"/>
    </row>
    <row r="3234" spans="13:18" x14ac:dyDescent="0.25">
      <c r="M3234" s="20"/>
      <c r="N3234" s="20"/>
      <c r="O3234" s="20"/>
      <c r="P3234" s="20"/>
      <c r="Q3234" s="20"/>
      <c r="R3234" s="20"/>
    </row>
    <row r="3235" spans="13:18" x14ac:dyDescent="0.25">
      <c r="M3235" s="20"/>
      <c r="N3235" s="20"/>
      <c r="O3235" s="20"/>
      <c r="P3235" s="20"/>
      <c r="Q3235" s="20"/>
      <c r="R3235" s="20"/>
    </row>
    <row r="3236" spans="13:18" x14ac:dyDescent="0.25">
      <c r="M3236" s="20"/>
      <c r="N3236" s="20"/>
      <c r="O3236" s="20"/>
      <c r="P3236" s="20"/>
      <c r="Q3236" s="20"/>
      <c r="R3236" s="20"/>
    </row>
    <row r="3237" spans="13:18" x14ac:dyDescent="0.25">
      <c r="M3237" s="20"/>
      <c r="N3237" s="20"/>
      <c r="O3237" s="20"/>
      <c r="P3237" s="20"/>
      <c r="Q3237" s="20"/>
      <c r="R3237" s="20"/>
    </row>
    <row r="3238" spans="13:18" x14ac:dyDescent="0.25">
      <c r="M3238" s="20"/>
      <c r="N3238" s="20"/>
      <c r="O3238" s="20"/>
      <c r="P3238" s="20"/>
      <c r="Q3238" s="20"/>
      <c r="R3238" s="20"/>
    </row>
    <row r="3239" spans="13:18" x14ac:dyDescent="0.25">
      <c r="M3239" s="20"/>
      <c r="N3239" s="20"/>
      <c r="O3239" s="20"/>
      <c r="P3239" s="20"/>
      <c r="Q3239" s="20"/>
      <c r="R3239" s="20"/>
    </row>
    <row r="3240" spans="13:18" x14ac:dyDescent="0.25">
      <c r="M3240" s="20"/>
      <c r="N3240" s="20"/>
      <c r="O3240" s="20"/>
      <c r="P3240" s="20"/>
      <c r="Q3240" s="20"/>
      <c r="R3240" s="20"/>
    </row>
    <row r="3241" spans="13:18" x14ac:dyDescent="0.25">
      <c r="M3241" s="20"/>
      <c r="N3241" s="20"/>
      <c r="O3241" s="20"/>
      <c r="P3241" s="20"/>
      <c r="Q3241" s="20"/>
      <c r="R3241" s="20"/>
    </row>
    <row r="3242" spans="13:18" x14ac:dyDescent="0.25">
      <c r="M3242" s="20"/>
      <c r="N3242" s="20"/>
      <c r="O3242" s="20"/>
      <c r="P3242" s="20"/>
      <c r="Q3242" s="20"/>
      <c r="R3242" s="20"/>
    </row>
    <row r="3243" spans="13:18" x14ac:dyDescent="0.25">
      <c r="M3243" s="20"/>
      <c r="N3243" s="20"/>
      <c r="O3243" s="20"/>
      <c r="P3243" s="20"/>
      <c r="Q3243" s="20"/>
      <c r="R3243" s="20"/>
    </row>
    <row r="3244" spans="13:18" x14ac:dyDescent="0.25">
      <c r="M3244" s="20"/>
      <c r="N3244" s="20"/>
      <c r="O3244" s="20"/>
      <c r="P3244" s="20"/>
      <c r="Q3244" s="20"/>
      <c r="R3244" s="20"/>
    </row>
    <row r="3245" spans="13:18" x14ac:dyDescent="0.25">
      <c r="M3245" s="20"/>
      <c r="N3245" s="20"/>
      <c r="O3245" s="20"/>
      <c r="P3245" s="20"/>
      <c r="Q3245" s="20"/>
      <c r="R3245" s="20"/>
    </row>
    <row r="3246" spans="13:18" x14ac:dyDescent="0.25">
      <c r="M3246" s="20"/>
      <c r="N3246" s="20"/>
      <c r="O3246" s="20"/>
      <c r="P3246" s="20"/>
      <c r="Q3246" s="20"/>
      <c r="R3246" s="20"/>
    </row>
    <row r="3247" spans="13:18" x14ac:dyDescent="0.25">
      <c r="M3247" s="20"/>
      <c r="N3247" s="20"/>
      <c r="O3247" s="20"/>
      <c r="P3247" s="20"/>
      <c r="Q3247" s="20"/>
      <c r="R3247" s="20"/>
    </row>
    <row r="3248" spans="13:18" x14ac:dyDescent="0.25">
      <c r="M3248" s="20"/>
      <c r="N3248" s="20"/>
      <c r="O3248" s="20"/>
      <c r="P3248" s="20"/>
      <c r="Q3248" s="20"/>
      <c r="R3248" s="20"/>
    </row>
    <row r="3249" spans="13:18" x14ac:dyDescent="0.25">
      <c r="M3249" s="20"/>
      <c r="N3249" s="20"/>
      <c r="O3249" s="20"/>
      <c r="P3249" s="20"/>
      <c r="Q3249" s="20"/>
      <c r="R3249" s="20"/>
    </row>
    <row r="3250" spans="13:18" x14ac:dyDescent="0.25">
      <c r="M3250" s="20"/>
      <c r="N3250" s="20"/>
      <c r="O3250" s="20"/>
      <c r="P3250" s="20"/>
      <c r="Q3250" s="20"/>
      <c r="R3250" s="20"/>
    </row>
    <row r="3251" spans="13:18" x14ac:dyDescent="0.25">
      <c r="M3251" s="20"/>
      <c r="N3251" s="20"/>
      <c r="O3251" s="20"/>
      <c r="P3251" s="20"/>
      <c r="Q3251" s="20"/>
      <c r="R3251" s="20"/>
    </row>
    <row r="3252" spans="13:18" x14ac:dyDescent="0.25">
      <c r="M3252" s="20"/>
      <c r="N3252" s="20"/>
      <c r="O3252" s="20"/>
      <c r="P3252" s="20"/>
      <c r="Q3252" s="20"/>
      <c r="R3252" s="20"/>
    </row>
    <row r="3253" spans="13:18" x14ac:dyDescent="0.25">
      <c r="M3253" s="20"/>
      <c r="N3253" s="20"/>
      <c r="O3253" s="20"/>
      <c r="P3253" s="20"/>
      <c r="Q3253" s="20"/>
      <c r="R3253" s="20"/>
    </row>
    <row r="3254" spans="13:18" x14ac:dyDescent="0.25">
      <c r="M3254" s="20"/>
      <c r="N3254" s="20"/>
      <c r="O3254" s="20"/>
      <c r="P3254" s="20"/>
      <c r="Q3254" s="20"/>
      <c r="R3254" s="20"/>
    </row>
    <row r="3255" spans="13:18" x14ac:dyDescent="0.25">
      <c r="M3255" s="20"/>
      <c r="N3255" s="20"/>
      <c r="O3255" s="20"/>
      <c r="P3255" s="20"/>
      <c r="Q3255" s="20"/>
      <c r="R3255" s="20"/>
    </row>
    <row r="3256" spans="13:18" x14ac:dyDescent="0.25">
      <c r="M3256" s="20"/>
      <c r="N3256" s="20"/>
      <c r="O3256" s="20"/>
      <c r="P3256" s="20"/>
      <c r="Q3256" s="20"/>
      <c r="R3256" s="20"/>
    </row>
    <row r="3257" spans="13:18" x14ac:dyDescent="0.25">
      <c r="M3257" s="20"/>
      <c r="N3257" s="20"/>
      <c r="O3257" s="20"/>
      <c r="P3257" s="20"/>
      <c r="Q3257" s="20"/>
      <c r="R3257" s="20"/>
    </row>
    <row r="3258" spans="13:18" x14ac:dyDescent="0.25">
      <c r="M3258" s="20"/>
      <c r="N3258" s="20"/>
      <c r="O3258" s="20"/>
      <c r="P3258" s="20"/>
      <c r="Q3258" s="20"/>
      <c r="R3258" s="20"/>
    </row>
    <row r="3259" spans="13:18" x14ac:dyDescent="0.25">
      <c r="M3259" s="20"/>
      <c r="N3259" s="20"/>
      <c r="O3259" s="20"/>
      <c r="P3259" s="20"/>
      <c r="Q3259" s="20"/>
      <c r="R3259" s="20"/>
    </row>
    <row r="3260" spans="13:18" x14ac:dyDescent="0.25">
      <c r="M3260" s="20"/>
      <c r="N3260" s="20"/>
      <c r="O3260" s="20"/>
      <c r="P3260" s="20"/>
      <c r="Q3260" s="20"/>
      <c r="R3260" s="20"/>
    </row>
    <row r="3261" spans="13:18" x14ac:dyDescent="0.25">
      <c r="M3261" s="20"/>
      <c r="N3261" s="20"/>
      <c r="O3261" s="20"/>
      <c r="P3261" s="20"/>
      <c r="Q3261" s="20"/>
      <c r="R3261" s="20"/>
    </row>
    <row r="3262" spans="13:18" x14ac:dyDescent="0.25">
      <c r="M3262" s="20"/>
      <c r="N3262" s="20"/>
      <c r="O3262" s="20"/>
      <c r="P3262" s="20"/>
      <c r="Q3262" s="20"/>
      <c r="R3262" s="20"/>
    </row>
    <row r="3263" spans="13:18" x14ac:dyDescent="0.25">
      <c r="M3263" s="20"/>
      <c r="N3263" s="20"/>
      <c r="O3263" s="20"/>
      <c r="P3263" s="20"/>
      <c r="Q3263" s="20"/>
      <c r="R3263" s="20"/>
    </row>
    <row r="3264" spans="13:18" x14ac:dyDescent="0.25">
      <c r="M3264" s="20"/>
      <c r="N3264" s="20"/>
      <c r="O3264" s="20"/>
      <c r="P3264" s="20"/>
      <c r="Q3264" s="20"/>
      <c r="R3264" s="20"/>
    </row>
    <row r="3265" spans="13:18" x14ac:dyDescent="0.25">
      <c r="M3265" s="20"/>
      <c r="N3265" s="20"/>
      <c r="O3265" s="20"/>
      <c r="P3265" s="20"/>
      <c r="Q3265" s="20"/>
      <c r="R3265" s="20"/>
    </row>
    <row r="3266" spans="13:18" x14ac:dyDescent="0.25">
      <c r="M3266" s="20"/>
      <c r="N3266" s="20"/>
      <c r="O3266" s="20"/>
      <c r="P3266" s="20"/>
      <c r="Q3266" s="20"/>
      <c r="R3266" s="20"/>
    </row>
    <row r="3267" spans="13:18" x14ac:dyDescent="0.25">
      <c r="M3267" s="20"/>
      <c r="N3267" s="20"/>
      <c r="O3267" s="20"/>
      <c r="P3267" s="20"/>
      <c r="Q3267" s="20"/>
      <c r="R3267" s="20"/>
    </row>
    <row r="3268" spans="13:18" x14ac:dyDescent="0.25">
      <c r="M3268" s="20"/>
      <c r="N3268" s="20"/>
      <c r="O3268" s="20"/>
      <c r="P3268" s="20"/>
      <c r="Q3268" s="20"/>
      <c r="R3268" s="20"/>
    </row>
    <row r="3269" spans="13:18" x14ac:dyDescent="0.25">
      <c r="M3269" s="20"/>
      <c r="N3269" s="20"/>
      <c r="O3269" s="20"/>
      <c r="P3269" s="20"/>
      <c r="Q3269" s="20"/>
      <c r="R3269" s="20"/>
    </row>
    <row r="3270" spans="13:18" x14ac:dyDescent="0.25">
      <c r="M3270" s="20"/>
      <c r="N3270" s="20"/>
      <c r="O3270" s="20"/>
      <c r="P3270" s="20"/>
      <c r="Q3270" s="20"/>
      <c r="R3270" s="20"/>
    </row>
    <row r="3271" spans="13:18" x14ac:dyDescent="0.25">
      <c r="M3271" s="20"/>
      <c r="N3271" s="20"/>
      <c r="O3271" s="20"/>
      <c r="P3271" s="20"/>
      <c r="Q3271" s="20"/>
      <c r="R3271" s="20"/>
    </row>
    <row r="3272" spans="13:18" x14ac:dyDescent="0.25">
      <c r="M3272" s="20"/>
      <c r="N3272" s="20"/>
      <c r="O3272" s="20"/>
      <c r="P3272" s="20"/>
      <c r="Q3272" s="20"/>
      <c r="R3272" s="20"/>
    </row>
    <row r="3273" spans="13:18" x14ac:dyDescent="0.25">
      <c r="M3273" s="20"/>
      <c r="N3273" s="20"/>
      <c r="O3273" s="20"/>
      <c r="P3273" s="20"/>
      <c r="Q3273" s="20"/>
      <c r="R3273" s="20"/>
    </row>
    <row r="3274" spans="13:18" x14ac:dyDescent="0.25">
      <c r="M3274" s="20"/>
      <c r="N3274" s="20"/>
      <c r="O3274" s="20"/>
      <c r="P3274" s="20"/>
      <c r="Q3274" s="20"/>
      <c r="R3274" s="20"/>
    </row>
    <row r="3275" spans="13:18" x14ac:dyDescent="0.25">
      <c r="M3275" s="20"/>
      <c r="N3275" s="20"/>
      <c r="O3275" s="20"/>
      <c r="P3275" s="20"/>
      <c r="Q3275" s="20"/>
      <c r="R3275" s="20"/>
    </row>
    <row r="3276" spans="13:18" x14ac:dyDescent="0.25">
      <c r="M3276" s="20"/>
      <c r="N3276" s="20"/>
      <c r="O3276" s="20"/>
      <c r="P3276" s="20"/>
      <c r="Q3276" s="20"/>
      <c r="R3276" s="20"/>
    </row>
    <row r="3277" spans="13:18" x14ac:dyDescent="0.25">
      <c r="M3277" s="20"/>
      <c r="N3277" s="20"/>
      <c r="O3277" s="20"/>
      <c r="P3277" s="20"/>
      <c r="Q3277" s="20"/>
      <c r="R3277" s="20"/>
    </row>
    <row r="3278" spans="13:18" x14ac:dyDescent="0.25">
      <c r="M3278" s="20"/>
      <c r="N3278" s="20"/>
      <c r="O3278" s="20"/>
      <c r="P3278" s="20"/>
      <c r="Q3278" s="20"/>
      <c r="R3278" s="20"/>
    </row>
    <row r="3279" spans="13:18" x14ac:dyDescent="0.25">
      <c r="M3279" s="20"/>
      <c r="N3279" s="20"/>
      <c r="O3279" s="20"/>
      <c r="P3279" s="20"/>
      <c r="Q3279" s="20"/>
      <c r="R3279" s="20"/>
    </row>
    <row r="3280" spans="13:18" x14ac:dyDescent="0.25">
      <c r="M3280" s="20"/>
      <c r="N3280" s="20"/>
      <c r="O3280" s="20"/>
      <c r="P3280" s="20"/>
      <c r="Q3280" s="20"/>
      <c r="R3280" s="20"/>
    </row>
    <row r="3281" spans="13:18" x14ac:dyDescent="0.25">
      <c r="M3281" s="20"/>
      <c r="N3281" s="20"/>
      <c r="O3281" s="20"/>
      <c r="P3281" s="20"/>
      <c r="Q3281" s="20"/>
      <c r="R3281" s="20"/>
    </row>
    <row r="3282" spans="13:18" x14ac:dyDescent="0.25">
      <c r="M3282" s="20"/>
      <c r="N3282" s="20"/>
      <c r="O3282" s="20"/>
      <c r="P3282" s="20"/>
      <c r="Q3282" s="20"/>
      <c r="R3282" s="20"/>
    </row>
    <row r="3283" spans="13:18" x14ac:dyDescent="0.25">
      <c r="M3283" s="20"/>
      <c r="N3283" s="20"/>
      <c r="O3283" s="20"/>
      <c r="P3283" s="20"/>
      <c r="Q3283" s="20"/>
      <c r="R3283" s="20"/>
    </row>
    <row r="3284" spans="13:18" x14ac:dyDescent="0.25">
      <c r="M3284" s="20"/>
      <c r="N3284" s="20"/>
      <c r="O3284" s="20"/>
      <c r="P3284" s="20"/>
      <c r="Q3284" s="20"/>
      <c r="R3284" s="20"/>
    </row>
    <row r="3285" spans="13:18" x14ac:dyDescent="0.25">
      <c r="M3285" s="20"/>
      <c r="N3285" s="20"/>
      <c r="O3285" s="20"/>
      <c r="P3285" s="20"/>
      <c r="Q3285" s="20"/>
      <c r="R3285" s="20"/>
    </row>
    <row r="3286" spans="13:18" x14ac:dyDescent="0.25">
      <c r="M3286" s="20"/>
      <c r="N3286" s="20"/>
      <c r="O3286" s="20"/>
      <c r="P3286" s="20"/>
      <c r="Q3286" s="20"/>
      <c r="R3286" s="20"/>
    </row>
    <row r="3287" spans="13:18" x14ac:dyDescent="0.25">
      <c r="M3287" s="20"/>
      <c r="N3287" s="20"/>
      <c r="O3287" s="20"/>
      <c r="P3287" s="20"/>
      <c r="Q3287" s="20"/>
      <c r="R3287" s="20"/>
    </row>
    <row r="3288" spans="13:18" x14ac:dyDescent="0.25">
      <c r="M3288" s="20"/>
      <c r="N3288" s="20"/>
      <c r="O3288" s="20"/>
      <c r="P3288" s="20"/>
      <c r="Q3288" s="20"/>
      <c r="R3288" s="20"/>
    </row>
    <row r="3289" spans="13:18" x14ac:dyDescent="0.25">
      <c r="M3289" s="20"/>
      <c r="N3289" s="20"/>
      <c r="O3289" s="20"/>
      <c r="P3289" s="20"/>
      <c r="Q3289" s="20"/>
      <c r="R3289" s="20"/>
    </row>
    <row r="3290" spans="13:18" x14ac:dyDescent="0.25">
      <c r="M3290" s="20"/>
      <c r="N3290" s="20"/>
      <c r="O3290" s="20"/>
      <c r="P3290" s="20"/>
      <c r="Q3290" s="20"/>
      <c r="R3290" s="20"/>
    </row>
    <row r="3291" spans="13:18" x14ac:dyDescent="0.25">
      <c r="M3291" s="20"/>
      <c r="N3291" s="20"/>
      <c r="O3291" s="20"/>
      <c r="P3291" s="20"/>
      <c r="Q3291" s="20"/>
      <c r="R3291" s="20"/>
    </row>
    <row r="3292" spans="13:18" x14ac:dyDescent="0.25">
      <c r="M3292" s="20"/>
      <c r="N3292" s="20"/>
      <c r="O3292" s="20"/>
      <c r="P3292" s="20"/>
      <c r="Q3292" s="20"/>
      <c r="R3292" s="20"/>
    </row>
    <row r="3293" spans="13:18" x14ac:dyDescent="0.25">
      <c r="M3293" s="20"/>
      <c r="N3293" s="20"/>
      <c r="O3293" s="20"/>
      <c r="P3293" s="20"/>
      <c r="Q3293" s="20"/>
      <c r="R3293" s="20"/>
    </row>
    <row r="3294" spans="13:18" x14ac:dyDescent="0.25">
      <c r="M3294" s="20"/>
      <c r="N3294" s="20"/>
      <c r="O3294" s="20"/>
      <c r="P3294" s="20"/>
      <c r="Q3294" s="20"/>
      <c r="R3294" s="20"/>
    </row>
    <row r="3295" spans="13:18" x14ac:dyDescent="0.25">
      <c r="M3295" s="20"/>
      <c r="N3295" s="20"/>
      <c r="O3295" s="20"/>
      <c r="P3295" s="20"/>
      <c r="Q3295" s="20"/>
      <c r="R3295" s="20"/>
    </row>
    <row r="3296" spans="13:18" x14ac:dyDescent="0.25">
      <c r="M3296" s="20"/>
      <c r="N3296" s="20"/>
      <c r="O3296" s="20"/>
      <c r="P3296" s="20"/>
      <c r="Q3296" s="20"/>
      <c r="R3296" s="20"/>
    </row>
    <row r="3297" spans="13:18" x14ac:dyDescent="0.25">
      <c r="M3297" s="20"/>
      <c r="N3297" s="20"/>
      <c r="O3297" s="20"/>
      <c r="P3297" s="20"/>
      <c r="Q3297" s="20"/>
      <c r="R3297" s="20"/>
    </row>
    <row r="3298" spans="13:18" x14ac:dyDescent="0.25">
      <c r="M3298" s="20"/>
      <c r="N3298" s="20"/>
      <c r="O3298" s="20"/>
      <c r="P3298" s="20"/>
      <c r="Q3298" s="20"/>
      <c r="R3298" s="20"/>
    </row>
    <row r="3299" spans="13:18" x14ac:dyDescent="0.25">
      <c r="M3299" s="20"/>
      <c r="N3299" s="20"/>
      <c r="O3299" s="20"/>
      <c r="P3299" s="20"/>
      <c r="Q3299" s="20"/>
      <c r="R3299" s="20"/>
    </row>
    <row r="3300" spans="13:18" x14ac:dyDescent="0.25">
      <c r="M3300" s="20"/>
      <c r="N3300" s="20"/>
      <c r="O3300" s="20"/>
      <c r="P3300" s="20"/>
      <c r="Q3300" s="20"/>
      <c r="R3300" s="20"/>
    </row>
    <row r="3301" spans="13:18" x14ac:dyDescent="0.25">
      <c r="M3301" s="20"/>
      <c r="N3301" s="20"/>
      <c r="O3301" s="20"/>
      <c r="P3301" s="20"/>
      <c r="Q3301" s="20"/>
      <c r="R3301" s="20"/>
    </row>
    <row r="3302" spans="13:18" x14ac:dyDescent="0.25">
      <c r="M3302" s="20"/>
      <c r="N3302" s="20"/>
      <c r="O3302" s="20"/>
      <c r="P3302" s="20"/>
      <c r="Q3302" s="20"/>
      <c r="R3302" s="20"/>
    </row>
    <row r="3303" spans="13:18" x14ac:dyDescent="0.25">
      <c r="M3303" s="20"/>
      <c r="N3303" s="20"/>
      <c r="O3303" s="20"/>
      <c r="P3303" s="20"/>
      <c r="Q3303" s="20"/>
      <c r="R3303" s="20"/>
    </row>
    <row r="3304" spans="13:18" x14ac:dyDescent="0.25">
      <c r="M3304" s="20"/>
      <c r="N3304" s="20"/>
      <c r="O3304" s="20"/>
      <c r="P3304" s="20"/>
      <c r="Q3304" s="20"/>
      <c r="R3304" s="20"/>
    </row>
    <row r="3305" spans="13:18" x14ac:dyDescent="0.25">
      <c r="M3305" s="20"/>
      <c r="N3305" s="20"/>
      <c r="O3305" s="20"/>
      <c r="P3305" s="20"/>
      <c r="Q3305" s="20"/>
      <c r="R3305" s="20"/>
    </row>
    <row r="3306" spans="13:18" x14ac:dyDescent="0.25">
      <c r="M3306" s="20"/>
      <c r="N3306" s="20"/>
      <c r="O3306" s="20"/>
      <c r="P3306" s="20"/>
      <c r="Q3306" s="20"/>
      <c r="R3306" s="20"/>
    </row>
    <row r="3307" spans="13:18" x14ac:dyDescent="0.25">
      <c r="M3307" s="20"/>
      <c r="N3307" s="20"/>
      <c r="O3307" s="20"/>
      <c r="P3307" s="20"/>
      <c r="Q3307" s="20"/>
      <c r="R3307" s="20"/>
    </row>
    <row r="3308" spans="13:18" x14ac:dyDescent="0.25">
      <c r="M3308" s="20"/>
      <c r="N3308" s="20"/>
      <c r="O3308" s="20"/>
      <c r="P3308" s="20"/>
      <c r="Q3308" s="20"/>
      <c r="R3308" s="20"/>
    </row>
    <row r="3309" spans="13:18" x14ac:dyDescent="0.25">
      <c r="M3309" s="20"/>
      <c r="N3309" s="20"/>
      <c r="O3309" s="20"/>
      <c r="P3309" s="20"/>
      <c r="Q3309" s="20"/>
      <c r="R3309" s="20"/>
    </row>
    <row r="3310" spans="13:18" x14ac:dyDescent="0.25">
      <c r="M3310" s="20"/>
      <c r="N3310" s="20"/>
      <c r="O3310" s="20"/>
      <c r="P3310" s="20"/>
      <c r="Q3310" s="20"/>
      <c r="R3310" s="20"/>
    </row>
    <row r="3311" spans="13:18" x14ac:dyDescent="0.25">
      <c r="M3311" s="20"/>
      <c r="N3311" s="20"/>
      <c r="O3311" s="20"/>
      <c r="P3311" s="20"/>
      <c r="Q3311" s="20"/>
      <c r="R3311" s="20"/>
    </row>
    <row r="3312" spans="13:18" x14ac:dyDescent="0.25">
      <c r="M3312" s="20"/>
      <c r="N3312" s="20"/>
      <c r="O3312" s="20"/>
      <c r="P3312" s="20"/>
      <c r="Q3312" s="20"/>
      <c r="R3312" s="20"/>
    </row>
    <row r="3313" spans="13:18" x14ac:dyDescent="0.25">
      <c r="M3313" s="20"/>
      <c r="N3313" s="20"/>
      <c r="O3313" s="20"/>
      <c r="P3313" s="20"/>
      <c r="Q3313" s="20"/>
      <c r="R3313" s="20"/>
    </row>
    <row r="3314" spans="13:18" x14ac:dyDescent="0.25">
      <c r="M3314" s="20"/>
      <c r="N3314" s="20"/>
      <c r="O3314" s="20"/>
      <c r="P3314" s="20"/>
      <c r="Q3314" s="20"/>
      <c r="R3314" s="20"/>
    </row>
    <row r="3315" spans="13:18" x14ac:dyDescent="0.25">
      <c r="M3315" s="20"/>
      <c r="N3315" s="20"/>
      <c r="O3315" s="20"/>
      <c r="P3315" s="20"/>
      <c r="Q3315" s="20"/>
      <c r="R3315" s="20"/>
    </row>
    <row r="3316" spans="13:18" x14ac:dyDescent="0.25">
      <c r="M3316" s="20"/>
      <c r="N3316" s="20"/>
      <c r="O3316" s="20"/>
      <c r="P3316" s="20"/>
      <c r="Q3316" s="20"/>
      <c r="R3316" s="20"/>
    </row>
    <row r="3317" spans="13:18" x14ac:dyDescent="0.25">
      <c r="M3317" s="20"/>
      <c r="N3317" s="20"/>
      <c r="O3317" s="20"/>
      <c r="P3317" s="20"/>
      <c r="Q3317" s="20"/>
      <c r="R3317" s="20"/>
    </row>
    <row r="3318" spans="13:18" x14ac:dyDescent="0.25">
      <c r="M3318" s="20"/>
      <c r="N3318" s="20"/>
      <c r="O3318" s="20"/>
      <c r="P3318" s="20"/>
      <c r="Q3318" s="20"/>
      <c r="R3318" s="20"/>
    </row>
    <row r="3319" spans="13:18" x14ac:dyDescent="0.25">
      <c r="M3319" s="20"/>
      <c r="N3319" s="20"/>
      <c r="O3319" s="20"/>
      <c r="P3319" s="20"/>
      <c r="Q3319" s="20"/>
      <c r="R3319" s="20"/>
    </row>
    <row r="3320" spans="13:18" x14ac:dyDescent="0.25">
      <c r="M3320" s="20"/>
      <c r="N3320" s="20"/>
      <c r="O3320" s="20"/>
      <c r="P3320" s="20"/>
      <c r="Q3320" s="20"/>
      <c r="R3320" s="20"/>
    </row>
    <row r="3321" spans="13:18" x14ac:dyDescent="0.25">
      <c r="M3321" s="20"/>
      <c r="N3321" s="20"/>
      <c r="O3321" s="20"/>
      <c r="P3321" s="20"/>
      <c r="Q3321" s="20"/>
      <c r="R3321" s="20"/>
    </row>
    <row r="3322" spans="13:18" x14ac:dyDescent="0.25">
      <c r="M3322" s="20"/>
      <c r="N3322" s="20"/>
      <c r="O3322" s="20"/>
      <c r="P3322" s="20"/>
      <c r="Q3322" s="20"/>
      <c r="R3322" s="20"/>
    </row>
    <row r="3323" spans="13:18" x14ac:dyDescent="0.25">
      <c r="M3323" s="20"/>
      <c r="N3323" s="20"/>
      <c r="O3323" s="20"/>
      <c r="P3323" s="20"/>
      <c r="Q3323" s="20"/>
      <c r="R3323" s="20"/>
    </row>
    <row r="3324" spans="13:18" x14ac:dyDescent="0.25">
      <c r="M3324" s="20"/>
      <c r="N3324" s="20"/>
      <c r="O3324" s="20"/>
      <c r="P3324" s="20"/>
      <c r="Q3324" s="20"/>
      <c r="R3324" s="20"/>
    </row>
    <row r="3325" spans="13:18" x14ac:dyDescent="0.25">
      <c r="M3325" s="20"/>
      <c r="N3325" s="20"/>
      <c r="O3325" s="20"/>
      <c r="P3325" s="20"/>
      <c r="Q3325" s="20"/>
      <c r="R3325" s="20"/>
    </row>
    <row r="3326" spans="13:18" x14ac:dyDescent="0.25">
      <c r="M3326" s="20"/>
      <c r="N3326" s="20"/>
      <c r="O3326" s="20"/>
      <c r="P3326" s="20"/>
      <c r="Q3326" s="20"/>
      <c r="R3326" s="20"/>
    </row>
    <row r="3327" spans="13:18" x14ac:dyDescent="0.25">
      <c r="M3327" s="20"/>
      <c r="N3327" s="20"/>
      <c r="O3327" s="20"/>
      <c r="P3327" s="20"/>
      <c r="Q3327" s="20"/>
      <c r="R3327" s="20"/>
    </row>
    <row r="3328" spans="13:18" x14ac:dyDescent="0.25">
      <c r="M3328" s="20"/>
      <c r="N3328" s="20"/>
      <c r="O3328" s="20"/>
      <c r="P3328" s="20"/>
      <c r="Q3328" s="20"/>
      <c r="R3328" s="20"/>
    </row>
    <row r="3329" spans="13:18" x14ac:dyDescent="0.25">
      <c r="M3329" s="20"/>
      <c r="N3329" s="20"/>
      <c r="O3329" s="20"/>
      <c r="P3329" s="20"/>
      <c r="Q3329" s="20"/>
      <c r="R3329" s="20"/>
    </row>
    <row r="3330" spans="13:18" x14ac:dyDescent="0.25">
      <c r="M3330" s="20"/>
      <c r="N3330" s="20"/>
      <c r="O3330" s="20"/>
      <c r="P3330" s="20"/>
      <c r="Q3330" s="20"/>
      <c r="R3330" s="20"/>
    </row>
    <row r="3331" spans="13:18" x14ac:dyDescent="0.25">
      <c r="M3331" s="20"/>
      <c r="N3331" s="20"/>
      <c r="O3331" s="20"/>
      <c r="P3331" s="20"/>
      <c r="Q3331" s="20"/>
      <c r="R3331" s="20"/>
    </row>
    <row r="3332" spans="13:18" x14ac:dyDescent="0.25">
      <c r="M3332" s="20"/>
      <c r="N3332" s="20"/>
      <c r="O3332" s="20"/>
      <c r="P3332" s="20"/>
      <c r="Q3332" s="20"/>
      <c r="R3332" s="20"/>
    </row>
    <row r="3333" spans="13:18" x14ac:dyDescent="0.25">
      <c r="M3333" s="20"/>
      <c r="N3333" s="20"/>
      <c r="O3333" s="20"/>
      <c r="P3333" s="20"/>
      <c r="Q3333" s="20"/>
      <c r="R3333" s="20"/>
    </row>
    <row r="3334" spans="13:18" x14ac:dyDescent="0.25">
      <c r="M3334" s="20"/>
      <c r="N3334" s="20"/>
      <c r="O3334" s="20"/>
      <c r="P3334" s="20"/>
      <c r="Q3334" s="20"/>
      <c r="R3334" s="20"/>
    </row>
    <row r="3335" spans="13:18" x14ac:dyDescent="0.25">
      <c r="M3335" s="20"/>
      <c r="N3335" s="20"/>
      <c r="O3335" s="20"/>
      <c r="P3335" s="20"/>
      <c r="Q3335" s="20"/>
      <c r="R3335" s="20"/>
    </row>
    <row r="3336" spans="13:18" x14ac:dyDescent="0.25">
      <c r="M3336" s="20"/>
      <c r="N3336" s="20"/>
      <c r="O3336" s="20"/>
      <c r="P3336" s="20"/>
      <c r="Q3336" s="20"/>
      <c r="R3336" s="20"/>
    </row>
    <row r="3337" spans="13:18" x14ac:dyDescent="0.25">
      <c r="M3337" s="20"/>
      <c r="N3337" s="20"/>
      <c r="O3337" s="20"/>
      <c r="P3337" s="20"/>
      <c r="Q3337" s="20"/>
      <c r="R3337" s="20"/>
    </row>
    <row r="3338" spans="13:18" x14ac:dyDescent="0.25">
      <c r="M3338" s="20"/>
      <c r="N3338" s="20"/>
      <c r="O3338" s="20"/>
      <c r="P3338" s="20"/>
      <c r="Q3338" s="20"/>
      <c r="R3338" s="20"/>
    </row>
    <row r="3339" spans="13:18" x14ac:dyDescent="0.25">
      <c r="M3339" s="20"/>
      <c r="N3339" s="20"/>
      <c r="O3339" s="20"/>
      <c r="P3339" s="20"/>
      <c r="Q3339" s="20"/>
      <c r="R3339" s="20"/>
    </row>
    <row r="3340" spans="13:18" x14ac:dyDescent="0.25">
      <c r="M3340" s="20"/>
      <c r="N3340" s="20"/>
      <c r="O3340" s="20"/>
      <c r="P3340" s="20"/>
      <c r="Q3340" s="20"/>
      <c r="R3340" s="20"/>
    </row>
    <row r="3341" spans="13:18" x14ac:dyDescent="0.25">
      <c r="M3341" s="20"/>
      <c r="N3341" s="20"/>
      <c r="O3341" s="20"/>
      <c r="P3341" s="20"/>
      <c r="Q3341" s="20"/>
      <c r="R3341" s="20"/>
    </row>
    <row r="3342" spans="13:18" x14ac:dyDescent="0.25">
      <c r="M3342" s="20"/>
      <c r="N3342" s="20"/>
      <c r="O3342" s="20"/>
      <c r="P3342" s="20"/>
      <c r="Q3342" s="20"/>
      <c r="R3342" s="20"/>
    </row>
    <row r="3343" spans="13:18" x14ac:dyDescent="0.25">
      <c r="M3343" s="20"/>
      <c r="N3343" s="20"/>
      <c r="O3343" s="20"/>
      <c r="P3343" s="20"/>
      <c r="Q3343" s="20"/>
      <c r="R3343" s="20"/>
    </row>
    <row r="3344" spans="13:18" x14ac:dyDescent="0.25">
      <c r="M3344" s="20"/>
      <c r="N3344" s="20"/>
      <c r="O3344" s="20"/>
      <c r="P3344" s="20"/>
      <c r="Q3344" s="20"/>
      <c r="R3344" s="20"/>
    </row>
    <row r="3345" spans="13:18" x14ac:dyDescent="0.25">
      <c r="M3345" s="20"/>
      <c r="N3345" s="20"/>
      <c r="O3345" s="20"/>
      <c r="P3345" s="20"/>
      <c r="Q3345" s="20"/>
      <c r="R3345" s="20"/>
    </row>
    <row r="3346" spans="13:18" x14ac:dyDescent="0.25">
      <c r="M3346" s="20"/>
      <c r="N3346" s="20"/>
      <c r="O3346" s="20"/>
      <c r="P3346" s="20"/>
      <c r="Q3346" s="20"/>
      <c r="R3346" s="20"/>
    </row>
    <row r="3347" spans="13:18" x14ac:dyDescent="0.25">
      <c r="M3347" s="20"/>
      <c r="N3347" s="20"/>
      <c r="O3347" s="20"/>
      <c r="P3347" s="20"/>
      <c r="Q3347" s="20"/>
      <c r="R3347" s="20"/>
    </row>
    <row r="3348" spans="13:18" x14ac:dyDescent="0.25">
      <c r="M3348" s="20"/>
      <c r="N3348" s="20"/>
      <c r="O3348" s="20"/>
      <c r="P3348" s="20"/>
      <c r="Q3348" s="20"/>
      <c r="R3348" s="20"/>
    </row>
    <row r="3349" spans="13:18" x14ac:dyDescent="0.25">
      <c r="M3349" s="20"/>
      <c r="N3349" s="20"/>
      <c r="O3349" s="20"/>
      <c r="P3349" s="20"/>
      <c r="Q3349" s="20"/>
      <c r="R3349" s="20"/>
    </row>
    <row r="3350" spans="13:18" x14ac:dyDescent="0.25">
      <c r="M3350" s="20"/>
      <c r="N3350" s="20"/>
      <c r="O3350" s="20"/>
      <c r="P3350" s="20"/>
      <c r="Q3350" s="20"/>
      <c r="R3350" s="20"/>
    </row>
    <row r="3351" spans="13:18" x14ac:dyDescent="0.25">
      <c r="M3351" s="20"/>
      <c r="N3351" s="20"/>
      <c r="O3351" s="20"/>
      <c r="P3351" s="20"/>
      <c r="Q3351" s="20"/>
      <c r="R3351" s="20"/>
    </row>
    <row r="3352" spans="13:18" x14ac:dyDescent="0.25">
      <c r="M3352" s="20"/>
      <c r="N3352" s="20"/>
      <c r="O3352" s="20"/>
      <c r="P3352" s="20"/>
      <c r="Q3352" s="20"/>
      <c r="R3352" s="20"/>
    </row>
    <row r="3353" spans="13:18" x14ac:dyDescent="0.25">
      <c r="M3353" s="20"/>
      <c r="N3353" s="20"/>
      <c r="O3353" s="20"/>
      <c r="P3353" s="20"/>
      <c r="Q3353" s="20"/>
      <c r="R3353" s="20"/>
    </row>
    <row r="3354" spans="13:18" x14ac:dyDescent="0.25">
      <c r="M3354" s="20"/>
      <c r="N3354" s="20"/>
      <c r="O3354" s="20"/>
      <c r="P3354" s="20"/>
      <c r="Q3354" s="20"/>
      <c r="R3354" s="20"/>
    </row>
    <row r="3355" spans="13:18" x14ac:dyDescent="0.25">
      <c r="M3355" s="20"/>
      <c r="N3355" s="20"/>
      <c r="O3355" s="20"/>
      <c r="P3355" s="20"/>
      <c r="Q3355" s="20"/>
      <c r="R3355" s="20"/>
    </row>
    <row r="3356" spans="13:18" x14ac:dyDescent="0.25">
      <c r="M3356" s="20"/>
      <c r="N3356" s="20"/>
      <c r="O3356" s="20"/>
      <c r="P3356" s="20"/>
      <c r="Q3356" s="20"/>
      <c r="R3356" s="20"/>
    </row>
    <row r="3357" spans="13:18" x14ac:dyDescent="0.25">
      <c r="M3357" s="20"/>
      <c r="N3357" s="20"/>
      <c r="O3357" s="20"/>
      <c r="P3357" s="20"/>
      <c r="Q3357" s="20"/>
      <c r="R3357" s="20"/>
    </row>
    <row r="3358" spans="13:18" x14ac:dyDescent="0.25">
      <c r="M3358" s="20"/>
      <c r="N3358" s="20"/>
      <c r="O3358" s="20"/>
      <c r="P3358" s="20"/>
      <c r="Q3358" s="20"/>
      <c r="R3358" s="20"/>
    </row>
    <row r="3359" spans="13:18" x14ac:dyDescent="0.25">
      <c r="M3359" s="20"/>
      <c r="N3359" s="20"/>
      <c r="O3359" s="20"/>
      <c r="P3359" s="20"/>
      <c r="Q3359" s="20"/>
      <c r="R3359" s="20"/>
    </row>
    <row r="3360" spans="13:18" x14ac:dyDescent="0.25">
      <c r="M3360" s="20"/>
      <c r="N3360" s="20"/>
      <c r="O3360" s="20"/>
      <c r="P3360" s="20"/>
      <c r="Q3360" s="20"/>
      <c r="R3360" s="20"/>
    </row>
    <row r="3361" spans="13:18" x14ac:dyDescent="0.25">
      <c r="M3361" s="20"/>
      <c r="N3361" s="20"/>
      <c r="O3361" s="20"/>
      <c r="P3361" s="20"/>
      <c r="Q3361" s="20"/>
      <c r="R3361" s="20"/>
    </row>
    <row r="3362" spans="13:18" x14ac:dyDescent="0.25">
      <c r="M3362" s="20"/>
      <c r="N3362" s="20"/>
      <c r="O3362" s="20"/>
      <c r="P3362" s="20"/>
      <c r="Q3362" s="20"/>
      <c r="R3362" s="20"/>
    </row>
    <row r="3363" spans="13:18" x14ac:dyDescent="0.25">
      <c r="M3363" s="20"/>
      <c r="N3363" s="20"/>
      <c r="O3363" s="20"/>
      <c r="P3363" s="20"/>
      <c r="Q3363" s="20"/>
      <c r="R3363" s="20"/>
    </row>
    <row r="3364" spans="13:18" x14ac:dyDescent="0.25">
      <c r="M3364" s="20"/>
      <c r="N3364" s="20"/>
      <c r="O3364" s="20"/>
      <c r="P3364" s="20"/>
      <c r="Q3364" s="20"/>
      <c r="R3364" s="20"/>
    </row>
    <row r="3365" spans="13:18" x14ac:dyDescent="0.25">
      <c r="M3365" s="20"/>
      <c r="N3365" s="20"/>
      <c r="O3365" s="20"/>
      <c r="P3365" s="20"/>
      <c r="Q3365" s="20"/>
      <c r="R3365" s="20"/>
    </row>
    <row r="3366" spans="13:18" x14ac:dyDescent="0.25">
      <c r="M3366" s="20"/>
      <c r="N3366" s="20"/>
      <c r="O3366" s="20"/>
      <c r="P3366" s="20"/>
      <c r="Q3366" s="20"/>
      <c r="R3366" s="20"/>
    </row>
    <row r="3367" spans="13:18" x14ac:dyDescent="0.25">
      <c r="M3367" s="20"/>
      <c r="N3367" s="20"/>
      <c r="O3367" s="20"/>
      <c r="P3367" s="20"/>
      <c r="Q3367" s="20"/>
      <c r="R3367" s="20"/>
    </row>
    <row r="3368" spans="13:18" x14ac:dyDescent="0.25">
      <c r="M3368" s="20"/>
      <c r="N3368" s="20"/>
      <c r="O3368" s="20"/>
      <c r="P3368" s="20"/>
      <c r="Q3368" s="20"/>
      <c r="R3368" s="20"/>
    </row>
    <row r="3369" spans="13:18" x14ac:dyDescent="0.25">
      <c r="M3369" s="20"/>
      <c r="N3369" s="20"/>
      <c r="O3369" s="20"/>
      <c r="P3369" s="20"/>
      <c r="Q3369" s="20"/>
      <c r="R3369" s="20"/>
    </row>
    <row r="3370" spans="13:18" x14ac:dyDescent="0.25">
      <c r="M3370" s="20"/>
      <c r="N3370" s="20"/>
      <c r="O3370" s="20"/>
      <c r="P3370" s="20"/>
      <c r="Q3370" s="20"/>
      <c r="R3370" s="20"/>
    </row>
    <row r="3371" spans="13:18" x14ac:dyDescent="0.25">
      <c r="M3371" s="20"/>
      <c r="N3371" s="20"/>
      <c r="O3371" s="20"/>
      <c r="P3371" s="20"/>
      <c r="Q3371" s="20"/>
      <c r="R3371" s="20"/>
    </row>
    <row r="3372" spans="13:18" x14ac:dyDescent="0.25">
      <c r="M3372" s="20"/>
      <c r="N3372" s="20"/>
      <c r="O3372" s="20"/>
      <c r="P3372" s="20"/>
      <c r="Q3372" s="20"/>
      <c r="R3372" s="20"/>
    </row>
    <row r="3373" spans="13:18" x14ac:dyDescent="0.25">
      <c r="M3373" s="20"/>
      <c r="N3373" s="20"/>
      <c r="O3373" s="20"/>
      <c r="P3373" s="20"/>
      <c r="Q3373" s="20"/>
      <c r="R3373" s="20"/>
    </row>
    <row r="3374" spans="13:18" x14ac:dyDescent="0.25">
      <c r="M3374" s="20"/>
      <c r="N3374" s="20"/>
      <c r="O3374" s="20"/>
      <c r="P3374" s="20"/>
      <c r="Q3374" s="20"/>
      <c r="R3374" s="20"/>
    </row>
    <row r="3375" spans="13:18" x14ac:dyDescent="0.25">
      <c r="M3375" s="20"/>
      <c r="N3375" s="20"/>
      <c r="O3375" s="20"/>
      <c r="P3375" s="20"/>
      <c r="Q3375" s="20"/>
      <c r="R3375" s="20"/>
    </row>
    <row r="3376" spans="13:18" x14ac:dyDescent="0.25">
      <c r="M3376" s="20"/>
      <c r="N3376" s="20"/>
      <c r="O3376" s="20"/>
      <c r="P3376" s="20"/>
      <c r="Q3376" s="20"/>
      <c r="R3376" s="20"/>
    </row>
    <row r="3377" spans="13:18" x14ac:dyDescent="0.25">
      <c r="M3377" s="20"/>
      <c r="N3377" s="20"/>
      <c r="O3377" s="20"/>
      <c r="P3377" s="20"/>
      <c r="Q3377" s="20"/>
      <c r="R3377" s="20"/>
    </row>
    <row r="3378" spans="13:18" x14ac:dyDescent="0.25">
      <c r="M3378" s="20"/>
      <c r="N3378" s="20"/>
      <c r="O3378" s="20"/>
      <c r="P3378" s="20"/>
      <c r="Q3378" s="20"/>
      <c r="R3378" s="20"/>
    </row>
    <row r="3379" spans="13:18" x14ac:dyDescent="0.25">
      <c r="M3379" s="20"/>
      <c r="N3379" s="20"/>
      <c r="O3379" s="20"/>
      <c r="P3379" s="20"/>
      <c r="Q3379" s="20"/>
      <c r="R3379" s="20"/>
    </row>
    <row r="3380" spans="13:18" x14ac:dyDescent="0.25">
      <c r="M3380" s="20"/>
      <c r="N3380" s="20"/>
      <c r="O3380" s="20"/>
      <c r="P3380" s="20"/>
      <c r="Q3380" s="20"/>
      <c r="R3380" s="20"/>
    </row>
    <row r="3381" spans="13:18" x14ac:dyDescent="0.25">
      <c r="M3381" s="20"/>
      <c r="N3381" s="20"/>
      <c r="O3381" s="20"/>
      <c r="P3381" s="20"/>
      <c r="Q3381" s="20"/>
      <c r="R3381" s="20"/>
    </row>
    <row r="3382" spans="13:18" x14ac:dyDescent="0.25">
      <c r="M3382" s="20"/>
      <c r="N3382" s="20"/>
      <c r="O3382" s="20"/>
      <c r="P3382" s="20"/>
      <c r="Q3382" s="20"/>
      <c r="R3382" s="20"/>
    </row>
    <row r="3383" spans="13:18" x14ac:dyDescent="0.25">
      <c r="M3383" s="20"/>
      <c r="N3383" s="20"/>
      <c r="O3383" s="20"/>
      <c r="P3383" s="20"/>
      <c r="Q3383" s="20"/>
      <c r="R3383" s="20"/>
    </row>
    <row r="3384" spans="13:18" x14ac:dyDescent="0.25">
      <c r="M3384" s="20"/>
      <c r="N3384" s="20"/>
      <c r="O3384" s="20"/>
      <c r="P3384" s="20"/>
      <c r="Q3384" s="20"/>
      <c r="R3384" s="20"/>
    </row>
    <row r="3385" spans="13:18" x14ac:dyDescent="0.25">
      <c r="M3385" s="20"/>
      <c r="N3385" s="20"/>
      <c r="O3385" s="20"/>
      <c r="P3385" s="20"/>
      <c r="Q3385" s="20"/>
      <c r="R3385" s="20"/>
    </row>
    <row r="3386" spans="13:18" x14ac:dyDescent="0.25">
      <c r="M3386" s="20"/>
      <c r="N3386" s="20"/>
      <c r="O3386" s="20"/>
      <c r="P3386" s="20"/>
      <c r="Q3386" s="20"/>
      <c r="R3386" s="20"/>
    </row>
    <row r="3387" spans="13:18" x14ac:dyDescent="0.25">
      <c r="M3387" s="20"/>
      <c r="N3387" s="20"/>
      <c r="O3387" s="20"/>
      <c r="P3387" s="20"/>
      <c r="Q3387" s="20"/>
      <c r="R3387" s="20"/>
    </row>
    <row r="3388" spans="13:18" x14ac:dyDescent="0.25">
      <c r="M3388" s="20"/>
      <c r="N3388" s="20"/>
      <c r="O3388" s="20"/>
      <c r="P3388" s="20"/>
      <c r="Q3388" s="20"/>
      <c r="R3388" s="20"/>
    </row>
    <row r="3389" spans="13:18" x14ac:dyDescent="0.25">
      <c r="M3389" s="20"/>
      <c r="N3389" s="20"/>
      <c r="O3389" s="20"/>
      <c r="P3389" s="20"/>
      <c r="Q3389" s="20"/>
      <c r="R3389" s="20"/>
    </row>
    <row r="3390" spans="13:18" x14ac:dyDescent="0.25">
      <c r="M3390" s="20"/>
      <c r="N3390" s="20"/>
      <c r="O3390" s="20"/>
      <c r="P3390" s="20"/>
      <c r="Q3390" s="20"/>
      <c r="R3390" s="20"/>
    </row>
    <row r="3391" spans="13:18" x14ac:dyDescent="0.25">
      <c r="M3391" s="20"/>
      <c r="N3391" s="20"/>
      <c r="O3391" s="20"/>
      <c r="P3391" s="20"/>
      <c r="Q3391" s="20"/>
      <c r="R3391" s="20"/>
    </row>
    <row r="3392" spans="13:18" x14ac:dyDescent="0.25">
      <c r="M3392" s="20"/>
      <c r="N3392" s="20"/>
      <c r="O3392" s="20"/>
      <c r="P3392" s="20"/>
      <c r="Q3392" s="20"/>
      <c r="R3392" s="20"/>
    </row>
    <row r="3393" spans="13:18" x14ac:dyDescent="0.25">
      <c r="M3393" s="20"/>
      <c r="N3393" s="20"/>
      <c r="O3393" s="20"/>
      <c r="P3393" s="20"/>
      <c r="Q3393" s="20"/>
      <c r="R3393" s="20"/>
    </row>
    <row r="3394" spans="13:18" x14ac:dyDescent="0.25">
      <c r="M3394" s="20"/>
      <c r="N3394" s="20"/>
      <c r="O3394" s="20"/>
      <c r="P3394" s="20"/>
      <c r="Q3394" s="20"/>
      <c r="R3394" s="20"/>
    </row>
    <row r="3395" spans="13:18" x14ac:dyDescent="0.25">
      <c r="M3395" s="20"/>
      <c r="N3395" s="20"/>
      <c r="O3395" s="20"/>
      <c r="P3395" s="20"/>
      <c r="Q3395" s="20"/>
      <c r="R3395" s="20"/>
    </row>
    <row r="3396" spans="13:18" x14ac:dyDescent="0.25">
      <c r="M3396" s="20"/>
      <c r="N3396" s="20"/>
      <c r="O3396" s="20"/>
      <c r="P3396" s="20"/>
      <c r="Q3396" s="20"/>
      <c r="R3396" s="20"/>
    </row>
    <row r="3397" spans="13:18" x14ac:dyDescent="0.25">
      <c r="M3397" s="20"/>
      <c r="N3397" s="20"/>
      <c r="O3397" s="20"/>
      <c r="P3397" s="20"/>
      <c r="Q3397" s="20"/>
      <c r="R3397" s="20"/>
    </row>
    <row r="3398" spans="13:18" x14ac:dyDescent="0.25">
      <c r="M3398" s="20"/>
      <c r="N3398" s="20"/>
      <c r="O3398" s="20"/>
      <c r="P3398" s="20"/>
      <c r="Q3398" s="20"/>
      <c r="R3398" s="20"/>
    </row>
    <row r="3399" spans="13:18" x14ac:dyDescent="0.25">
      <c r="M3399" s="20"/>
      <c r="N3399" s="20"/>
      <c r="O3399" s="20"/>
      <c r="P3399" s="20"/>
      <c r="Q3399" s="20"/>
      <c r="R3399" s="20"/>
    </row>
    <row r="3400" spans="13:18" x14ac:dyDescent="0.25">
      <c r="M3400" s="20"/>
      <c r="N3400" s="20"/>
      <c r="O3400" s="20"/>
      <c r="P3400" s="20"/>
      <c r="Q3400" s="20"/>
      <c r="R3400" s="20"/>
    </row>
    <row r="3401" spans="13:18" x14ac:dyDescent="0.25">
      <c r="M3401" s="20"/>
      <c r="N3401" s="20"/>
      <c r="O3401" s="20"/>
      <c r="P3401" s="20"/>
      <c r="Q3401" s="20"/>
      <c r="R3401" s="20"/>
    </row>
    <row r="3402" spans="13:18" x14ac:dyDescent="0.25">
      <c r="M3402" s="20"/>
      <c r="N3402" s="20"/>
      <c r="O3402" s="20"/>
      <c r="P3402" s="20"/>
      <c r="Q3402" s="20"/>
      <c r="R3402" s="20"/>
    </row>
    <row r="3403" spans="13:18" x14ac:dyDescent="0.25">
      <c r="M3403" s="20"/>
      <c r="N3403" s="20"/>
      <c r="O3403" s="20"/>
      <c r="P3403" s="20"/>
      <c r="Q3403" s="20"/>
      <c r="R3403" s="20"/>
    </row>
    <row r="3404" spans="13:18" x14ac:dyDescent="0.25">
      <c r="M3404" s="20"/>
      <c r="N3404" s="20"/>
      <c r="O3404" s="20"/>
      <c r="P3404" s="20"/>
      <c r="Q3404" s="20"/>
      <c r="R3404" s="20"/>
    </row>
    <row r="3405" spans="13:18" x14ac:dyDescent="0.25">
      <c r="M3405" s="20"/>
      <c r="N3405" s="20"/>
      <c r="O3405" s="20"/>
      <c r="P3405" s="20"/>
      <c r="Q3405" s="20"/>
      <c r="R3405" s="20"/>
    </row>
    <row r="3406" spans="13:18" x14ac:dyDescent="0.25">
      <c r="M3406" s="20"/>
      <c r="N3406" s="20"/>
      <c r="O3406" s="20"/>
      <c r="P3406" s="20"/>
      <c r="Q3406" s="20"/>
      <c r="R3406" s="20"/>
    </row>
    <row r="3407" spans="13:18" x14ac:dyDescent="0.25">
      <c r="M3407" s="20"/>
      <c r="N3407" s="20"/>
      <c r="O3407" s="20"/>
      <c r="P3407" s="20"/>
      <c r="Q3407" s="20"/>
      <c r="R3407" s="20"/>
    </row>
    <row r="3408" spans="13:18" x14ac:dyDescent="0.25">
      <c r="M3408" s="20"/>
      <c r="N3408" s="20"/>
      <c r="O3408" s="20"/>
      <c r="P3408" s="20"/>
      <c r="Q3408" s="20"/>
      <c r="R3408" s="20"/>
    </row>
    <row r="3409" spans="13:18" x14ac:dyDescent="0.25">
      <c r="M3409" s="20"/>
      <c r="N3409" s="20"/>
      <c r="O3409" s="20"/>
      <c r="P3409" s="20"/>
      <c r="Q3409" s="20"/>
      <c r="R3409" s="20"/>
    </row>
    <row r="3410" spans="13:18" x14ac:dyDescent="0.25">
      <c r="M3410" s="20"/>
      <c r="N3410" s="20"/>
      <c r="O3410" s="20"/>
      <c r="P3410" s="20"/>
      <c r="Q3410" s="20"/>
      <c r="R3410" s="20"/>
    </row>
    <row r="3411" spans="13:18" x14ac:dyDescent="0.25">
      <c r="M3411" s="20"/>
      <c r="N3411" s="20"/>
      <c r="O3411" s="20"/>
      <c r="P3411" s="20"/>
      <c r="Q3411" s="20"/>
      <c r="R3411" s="20"/>
    </row>
    <row r="3412" spans="13:18" x14ac:dyDescent="0.25">
      <c r="M3412" s="20"/>
      <c r="N3412" s="20"/>
      <c r="O3412" s="20"/>
      <c r="P3412" s="20"/>
      <c r="Q3412" s="20"/>
      <c r="R3412" s="20"/>
    </row>
    <row r="3413" spans="13:18" x14ac:dyDescent="0.25">
      <c r="M3413" s="20"/>
      <c r="N3413" s="20"/>
      <c r="O3413" s="20"/>
      <c r="P3413" s="20"/>
      <c r="Q3413" s="20"/>
      <c r="R3413" s="20"/>
    </row>
    <row r="3414" spans="13:18" x14ac:dyDescent="0.25">
      <c r="M3414" s="20"/>
      <c r="N3414" s="20"/>
      <c r="O3414" s="20"/>
      <c r="P3414" s="20"/>
      <c r="Q3414" s="20"/>
      <c r="R3414" s="20"/>
    </row>
    <row r="3415" spans="13:18" x14ac:dyDescent="0.25">
      <c r="M3415" s="20"/>
      <c r="N3415" s="20"/>
      <c r="O3415" s="20"/>
      <c r="P3415" s="20"/>
      <c r="Q3415" s="20"/>
      <c r="R3415" s="20"/>
    </row>
    <row r="3416" spans="13:18" x14ac:dyDescent="0.25">
      <c r="M3416" s="20"/>
      <c r="N3416" s="20"/>
      <c r="O3416" s="20"/>
      <c r="P3416" s="20"/>
      <c r="Q3416" s="20"/>
      <c r="R3416" s="20"/>
    </row>
    <row r="3417" spans="13:18" x14ac:dyDescent="0.25">
      <c r="M3417" s="20"/>
      <c r="N3417" s="20"/>
      <c r="O3417" s="20"/>
      <c r="P3417" s="20"/>
      <c r="Q3417" s="20"/>
      <c r="R3417" s="20"/>
    </row>
    <row r="3418" spans="13:18" x14ac:dyDescent="0.25">
      <c r="M3418" s="20"/>
      <c r="N3418" s="20"/>
      <c r="O3418" s="20"/>
      <c r="P3418" s="20"/>
      <c r="Q3418" s="20"/>
      <c r="R3418" s="20"/>
    </row>
    <row r="3419" spans="13:18" x14ac:dyDescent="0.25">
      <c r="M3419" s="20"/>
      <c r="N3419" s="20"/>
      <c r="O3419" s="20"/>
      <c r="P3419" s="20"/>
      <c r="Q3419" s="20"/>
      <c r="R3419" s="20"/>
    </row>
    <row r="3420" spans="13:18" x14ac:dyDescent="0.25">
      <c r="M3420" s="20"/>
      <c r="N3420" s="20"/>
      <c r="O3420" s="20"/>
      <c r="P3420" s="20"/>
      <c r="Q3420" s="20"/>
      <c r="R3420" s="20"/>
    </row>
    <row r="3421" spans="13:18" x14ac:dyDescent="0.25">
      <c r="M3421" s="20"/>
      <c r="N3421" s="20"/>
      <c r="O3421" s="20"/>
      <c r="P3421" s="20"/>
      <c r="Q3421" s="20"/>
      <c r="R3421" s="20"/>
    </row>
    <row r="3422" spans="13:18" x14ac:dyDescent="0.25">
      <c r="M3422" s="20"/>
      <c r="N3422" s="20"/>
      <c r="O3422" s="20"/>
      <c r="P3422" s="20"/>
      <c r="Q3422" s="20"/>
      <c r="R3422" s="20"/>
    </row>
    <row r="3423" spans="13:18" x14ac:dyDescent="0.25">
      <c r="M3423" s="20"/>
      <c r="N3423" s="20"/>
      <c r="O3423" s="20"/>
      <c r="P3423" s="20"/>
      <c r="Q3423" s="20"/>
      <c r="R3423" s="20"/>
    </row>
    <row r="3424" spans="13:18" x14ac:dyDescent="0.25">
      <c r="M3424" s="20"/>
      <c r="N3424" s="20"/>
      <c r="O3424" s="20"/>
      <c r="P3424" s="20"/>
      <c r="Q3424" s="20"/>
      <c r="R3424" s="20"/>
    </row>
    <row r="3425" spans="13:18" x14ac:dyDescent="0.25">
      <c r="M3425" s="20"/>
      <c r="N3425" s="20"/>
      <c r="O3425" s="20"/>
      <c r="P3425" s="20"/>
      <c r="Q3425" s="20"/>
      <c r="R3425" s="20"/>
    </row>
    <row r="3426" spans="13:18" x14ac:dyDescent="0.25">
      <c r="M3426" s="20"/>
      <c r="N3426" s="20"/>
      <c r="O3426" s="20"/>
      <c r="P3426" s="20"/>
      <c r="Q3426" s="20"/>
      <c r="R3426" s="20"/>
    </row>
    <row r="3427" spans="13:18" x14ac:dyDescent="0.25">
      <c r="M3427" s="20"/>
      <c r="N3427" s="20"/>
      <c r="O3427" s="20"/>
      <c r="P3427" s="20"/>
      <c r="Q3427" s="20"/>
      <c r="R3427" s="20"/>
    </row>
    <row r="3428" spans="13:18" x14ac:dyDescent="0.25">
      <c r="M3428" s="20"/>
      <c r="N3428" s="20"/>
      <c r="O3428" s="20"/>
      <c r="P3428" s="20"/>
      <c r="Q3428" s="20"/>
      <c r="R3428" s="20"/>
    </row>
    <row r="3429" spans="13:18" x14ac:dyDescent="0.25">
      <c r="M3429" s="20"/>
      <c r="N3429" s="20"/>
      <c r="O3429" s="20"/>
      <c r="P3429" s="20"/>
      <c r="Q3429" s="20"/>
      <c r="R3429" s="20"/>
    </row>
    <row r="3430" spans="13:18" x14ac:dyDescent="0.25">
      <c r="M3430" s="20"/>
      <c r="N3430" s="20"/>
      <c r="O3430" s="20"/>
      <c r="P3430" s="20"/>
      <c r="Q3430" s="20"/>
      <c r="R3430" s="20"/>
    </row>
    <row r="3431" spans="13:18" x14ac:dyDescent="0.25">
      <c r="M3431" s="20"/>
      <c r="N3431" s="20"/>
      <c r="O3431" s="20"/>
      <c r="P3431" s="20"/>
      <c r="Q3431" s="20"/>
      <c r="R3431" s="20"/>
    </row>
    <row r="3432" spans="13:18" x14ac:dyDescent="0.25">
      <c r="M3432" s="20"/>
      <c r="N3432" s="20"/>
      <c r="O3432" s="20"/>
      <c r="P3432" s="20"/>
      <c r="Q3432" s="20"/>
      <c r="R3432" s="20"/>
    </row>
    <row r="3433" spans="13:18" x14ac:dyDescent="0.25">
      <c r="M3433" s="20"/>
      <c r="N3433" s="20"/>
      <c r="O3433" s="20"/>
      <c r="P3433" s="20"/>
      <c r="Q3433" s="20"/>
      <c r="R3433" s="20"/>
    </row>
    <row r="3434" spans="13:18" x14ac:dyDescent="0.25">
      <c r="M3434" s="20"/>
      <c r="N3434" s="20"/>
      <c r="O3434" s="20"/>
      <c r="P3434" s="20"/>
      <c r="Q3434" s="20"/>
      <c r="R3434" s="20"/>
    </row>
    <row r="3435" spans="13:18" x14ac:dyDescent="0.25">
      <c r="M3435" s="20"/>
      <c r="N3435" s="20"/>
      <c r="O3435" s="20"/>
      <c r="P3435" s="20"/>
      <c r="Q3435" s="20"/>
      <c r="R3435" s="20"/>
    </row>
    <row r="3436" spans="13:18" x14ac:dyDescent="0.25">
      <c r="M3436" s="20"/>
      <c r="N3436" s="20"/>
      <c r="O3436" s="20"/>
      <c r="P3436" s="20"/>
      <c r="Q3436" s="20"/>
      <c r="R3436" s="20"/>
    </row>
    <row r="3437" spans="13:18" x14ac:dyDescent="0.25">
      <c r="M3437" s="20"/>
      <c r="N3437" s="20"/>
      <c r="O3437" s="20"/>
      <c r="P3437" s="20"/>
      <c r="Q3437" s="20"/>
      <c r="R3437" s="20"/>
    </row>
    <row r="3438" spans="13:18" x14ac:dyDescent="0.25">
      <c r="M3438" s="20"/>
      <c r="N3438" s="20"/>
      <c r="O3438" s="20"/>
      <c r="P3438" s="20"/>
      <c r="Q3438" s="20"/>
      <c r="R3438" s="20"/>
    </row>
    <row r="3439" spans="13:18" x14ac:dyDescent="0.25">
      <c r="M3439" s="20"/>
      <c r="N3439" s="20"/>
      <c r="O3439" s="20"/>
      <c r="P3439" s="20"/>
      <c r="Q3439" s="20"/>
      <c r="R3439" s="20"/>
    </row>
    <row r="3440" spans="13:18" x14ac:dyDescent="0.25">
      <c r="M3440" s="20"/>
      <c r="N3440" s="20"/>
      <c r="O3440" s="20"/>
      <c r="P3440" s="20"/>
      <c r="Q3440" s="20"/>
      <c r="R3440" s="20"/>
    </row>
    <row r="3441" spans="13:18" x14ac:dyDescent="0.25">
      <c r="M3441" s="20"/>
      <c r="N3441" s="20"/>
      <c r="O3441" s="20"/>
      <c r="P3441" s="20"/>
      <c r="Q3441" s="20"/>
      <c r="R3441" s="20"/>
    </row>
    <row r="3442" spans="13:18" x14ac:dyDescent="0.25">
      <c r="M3442" s="20"/>
      <c r="N3442" s="20"/>
      <c r="O3442" s="20"/>
      <c r="P3442" s="20"/>
      <c r="Q3442" s="20"/>
      <c r="R3442" s="20"/>
    </row>
    <row r="3443" spans="13:18" x14ac:dyDescent="0.25">
      <c r="M3443" s="20"/>
      <c r="N3443" s="20"/>
      <c r="O3443" s="20"/>
      <c r="P3443" s="20"/>
      <c r="Q3443" s="20"/>
      <c r="R3443" s="20"/>
    </row>
    <row r="3444" spans="13:18" x14ac:dyDescent="0.25">
      <c r="M3444" s="20"/>
      <c r="N3444" s="20"/>
      <c r="O3444" s="20"/>
      <c r="P3444" s="20"/>
      <c r="Q3444" s="20"/>
      <c r="R3444" s="20"/>
    </row>
    <row r="3445" spans="13:18" x14ac:dyDescent="0.25">
      <c r="M3445" s="20"/>
      <c r="N3445" s="20"/>
      <c r="O3445" s="20"/>
      <c r="P3445" s="20"/>
      <c r="Q3445" s="20"/>
      <c r="R3445" s="20"/>
    </row>
    <row r="3446" spans="13:18" x14ac:dyDescent="0.25">
      <c r="M3446" s="20"/>
      <c r="N3446" s="20"/>
      <c r="O3446" s="20"/>
      <c r="P3446" s="20"/>
      <c r="Q3446" s="20"/>
      <c r="R3446" s="20"/>
    </row>
    <row r="3447" spans="13:18" x14ac:dyDescent="0.25">
      <c r="M3447" s="20"/>
      <c r="N3447" s="20"/>
      <c r="O3447" s="20"/>
      <c r="P3447" s="20"/>
      <c r="Q3447" s="20"/>
      <c r="R3447" s="20"/>
    </row>
    <row r="3448" spans="13:18" x14ac:dyDescent="0.25">
      <c r="M3448" s="20"/>
      <c r="N3448" s="20"/>
      <c r="O3448" s="20"/>
      <c r="P3448" s="20"/>
      <c r="Q3448" s="20"/>
      <c r="R3448" s="20"/>
    </row>
    <row r="3449" spans="13:18" x14ac:dyDescent="0.25">
      <c r="M3449" s="20"/>
      <c r="N3449" s="20"/>
      <c r="O3449" s="20"/>
      <c r="P3449" s="20"/>
      <c r="Q3449" s="20"/>
      <c r="R3449" s="20"/>
    </row>
    <row r="3450" spans="13:18" x14ac:dyDescent="0.25">
      <c r="M3450" s="20"/>
      <c r="N3450" s="20"/>
      <c r="O3450" s="20"/>
      <c r="P3450" s="20"/>
      <c r="Q3450" s="20"/>
      <c r="R3450" s="20"/>
    </row>
    <row r="3451" spans="13:18" x14ac:dyDescent="0.25">
      <c r="M3451" s="20"/>
      <c r="N3451" s="20"/>
      <c r="O3451" s="20"/>
      <c r="P3451" s="20"/>
      <c r="Q3451" s="20"/>
      <c r="R3451" s="20"/>
    </row>
    <row r="3452" spans="13:18" x14ac:dyDescent="0.25">
      <c r="M3452" s="20"/>
      <c r="N3452" s="20"/>
      <c r="O3452" s="20"/>
      <c r="P3452" s="20"/>
      <c r="Q3452" s="20"/>
      <c r="R3452" s="20"/>
    </row>
    <row r="3453" spans="13:18" x14ac:dyDescent="0.25">
      <c r="M3453" s="20"/>
      <c r="N3453" s="20"/>
      <c r="O3453" s="20"/>
      <c r="P3453" s="20"/>
      <c r="Q3453" s="20"/>
      <c r="R3453" s="20"/>
    </row>
    <row r="3454" spans="13:18" x14ac:dyDescent="0.25">
      <c r="M3454" s="20"/>
      <c r="N3454" s="20"/>
      <c r="O3454" s="20"/>
      <c r="P3454" s="20"/>
      <c r="Q3454" s="20"/>
      <c r="R3454" s="20"/>
    </row>
    <row r="3455" spans="13:18" x14ac:dyDescent="0.25">
      <c r="M3455" s="20"/>
      <c r="N3455" s="20"/>
      <c r="O3455" s="20"/>
      <c r="P3455" s="20"/>
      <c r="Q3455" s="20"/>
      <c r="R3455" s="20"/>
    </row>
    <row r="3456" spans="13:18" x14ac:dyDescent="0.25">
      <c r="M3456" s="20"/>
      <c r="N3456" s="20"/>
      <c r="O3456" s="20"/>
      <c r="P3456" s="20"/>
      <c r="Q3456" s="20"/>
      <c r="R3456" s="20"/>
    </row>
    <row r="3457" spans="13:18" x14ac:dyDescent="0.25">
      <c r="M3457" s="20"/>
      <c r="N3457" s="20"/>
      <c r="O3457" s="20"/>
      <c r="P3457" s="20"/>
      <c r="Q3457" s="20"/>
      <c r="R3457" s="20"/>
    </row>
    <row r="3458" spans="13:18" x14ac:dyDescent="0.25">
      <c r="M3458" s="20"/>
      <c r="N3458" s="20"/>
      <c r="O3458" s="20"/>
      <c r="P3458" s="20"/>
      <c r="Q3458" s="20"/>
      <c r="R3458" s="20"/>
    </row>
    <row r="3459" spans="13:18" x14ac:dyDescent="0.25">
      <c r="M3459" s="20"/>
      <c r="N3459" s="20"/>
      <c r="O3459" s="20"/>
      <c r="P3459" s="20"/>
      <c r="Q3459" s="20"/>
      <c r="R3459" s="20"/>
    </row>
    <row r="3460" spans="13:18" x14ac:dyDescent="0.25">
      <c r="M3460" s="20"/>
      <c r="N3460" s="20"/>
      <c r="O3460" s="20"/>
      <c r="P3460" s="20"/>
      <c r="Q3460" s="20"/>
      <c r="R3460" s="20"/>
    </row>
    <row r="3461" spans="13:18" x14ac:dyDescent="0.25">
      <c r="M3461" s="20"/>
      <c r="N3461" s="20"/>
      <c r="O3461" s="20"/>
      <c r="P3461" s="20"/>
      <c r="Q3461" s="20"/>
      <c r="R3461" s="20"/>
    </row>
    <row r="3462" spans="13:18" x14ac:dyDescent="0.25">
      <c r="M3462" s="20"/>
      <c r="N3462" s="20"/>
      <c r="O3462" s="20"/>
      <c r="P3462" s="20"/>
      <c r="Q3462" s="20"/>
      <c r="R3462" s="20"/>
    </row>
    <row r="3463" spans="13:18" x14ac:dyDescent="0.25">
      <c r="M3463" s="20"/>
      <c r="N3463" s="20"/>
      <c r="O3463" s="20"/>
      <c r="P3463" s="20"/>
      <c r="Q3463" s="20"/>
      <c r="R3463" s="20"/>
    </row>
    <row r="3464" spans="13:18" x14ac:dyDescent="0.25">
      <c r="M3464" s="20"/>
      <c r="N3464" s="20"/>
      <c r="O3464" s="20"/>
      <c r="P3464" s="20"/>
      <c r="Q3464" s="20"/>
      <c r="R3464" s="20"/>
    </row>
    <row r="3465" spans="13:18" x14ac:dyDescent="0.25">
      <c r="M3465" s="20"/>
      <c r="N3465" s="20"/>
      <c r="O3465" s="20"/>
      <c r="P3465" s="20"/>
      <c r="Q3465" s="20"/>
      <c r="R3465" s="20"/>
    </row>
    <row r="3466" spans="13:18" x14ac:dyDescent="0.25">
      <c r="M3466" s="20"/>
      <c r="N3466" s="20"/>
      <c r="O3466" s="20"/>
      <c r="P3466" s="20"/>
      <c r="Q3466" s="20"/>
      <c r="R3466" s="20"/>
    </row>
    <row r="3467" spans="13:18" x14ac:dyDescent="0.25">
      <c r="M3467" s="20"/>
      <c r="N3467" s="20"/>
      <c r="O3467" s="20"/>
      <c r="P3467" s="20"/>
      <c r="Q3467" s="20"/>
      <c r="R3467" s="20"/>
    </row>
    <row r="3468" spans="13:18" x14ac:dyDescent="0.25">
      <c r="M3468" s="20"/>
      <c r="N3468" s="20"/>
      <c r="O3468" s="20"/>
      <c r="P3468" s="20"/>
      <c r="Q3468" s="20"/>
      <c r="R3468" s="20"/>
    </row>
    <row r="3469" spans="13:18" x14ac:dyDescent="0.25">
      <c r="M3469" s="20"/>
      <c r="N3469" s="20"/>
      <c r="O3469" s="20"/>
      <c r="P3469" s="20"/>
      <c r="Q3469" s="20"/>
      <c r="R3469" s="20"/>
    </row>
    <row r="3470" spans="13:18" x14ac:dyDescent="0.25">
      <c r="M3470" s="20"/>
      <c r="N3470" s="20"/>
      <c r="O3470" s="20"/>
      <c r="P3470" s="20"/>
      <c r="Q3470" s="20"/>
      <c r="R3470" s="20"/>
    </row>
    <row r="3471" spans="13:18" x14ac:dyDescent="0.25">
      <c r="M3471" s="20"/>
      <c r="N3471" s="20"/>
      <c r="O3471" s="20"/>
      <c r="P3471" s="20"/>
      <c r="Q3471" s="20"/>
      <c r="R3471" s="20"/>
    </row>
    <row r="3472" spans="13:18" x14ac:dyDescent="0.25">
      <c r="M3472" s="20"/>
      <c r="N3472" s="20"/>
      <c r="O3472" s="20"/>
      <c r="P3472" s="20"/>
      <c r="Q3472" s="20"/>
      <c r="R3472" s="20"/>
    </row>
    <row r="3473" spans="13:18" x14ac:dyDescent="0.25">
      <c r="M3473" s="20"/>
      <c r="N3473" s="20"/>
      <c r="O3473" s="20"/>
      <c r="P3473" s="20"/>
      <c r="Q3473" s="20"/>
      <c r="R3473" s="20"/>
    </row>
    <row r="3474" spans="13:18" x14ac:dyDescent="0.25">
      <c r="M3474" s="20"/>
      <c r="N3474" s="20"/>
      <c r="O3474" s="20"/>
      <c r="P3474" s="20"/>
      <c r="Q3474" s="20"/>
      <c r="R3474" s="20"/>
    </row>
    <row r="3475" spans="13:18" x14ac:dyDescent="0.25">
      <c r="M3475" s="20"/>
      <c r="N3475" s="20"/>
      <c r="O3475" s="20"/>
      <c r="P3475" s="20"/>
      <c r="Q3475" s="20"/>
      <c r="R3475" s="20"/>
    </row>
    <row r="3476" spans="13:18" x14ac:dyDescent="0.25">
      <c r="M3476" s="20"/>
      <c r="N3476" s="20"/>
      <c r="O3476" s="20"/>
      <c r="P3476" s="20"/>
      <c r="Q3476" s="20"/>
      <c r="R3476" s="20"/>
    </row>
    <row r="3477" spans="13:18" x14ac:dyDescent="0.25">
      <c r="M3477" s="20"/>
      <c r="N3477" s="20"/>
      <c r="O3477" s="20"/>
      <c r="P3477" s="20"/>
      <c r="Q3477" s="20"/>
      <c r="R3477" s="20"/>
    </row>
    <row r="3478" spans="13:18" x14ac:dyDescent="0.25">
      <c r="M3478" s="20"/>
      <c r="N3478" s="20"/>
      <c r="O3478" s="20"/>
      <c r="P3478" s="20"/>
      <c r="Q3478" s="20"/>
      <c r="R3478" s="20"/>
    </row>
    <row r="3479" spans="13:18" x14ac:dyDescent="0.25">
      <c r="M3479" s="20"/>
      <c r="N3479" s="20"/>
      <c r="O3479" s="20"/>
      <c r="P3479" s="20"/>
      <c r="Q3479" s="20"/>
      <c r="R3479" s="20"/>
    </row>
    <row r="3480" spans="13:18" x14ac:dyDescent="0.25">
      <c r="M3480" s="20"/>
      <c r="N3480" s="20"/>
      <c r="O3480" s="20"/>
      <c r="P3480" s="20"/>
      <c r="Q3480" s="20"/>
      <c r="R3480" s="20"/>
    </row>
    <row r="3481" spans="13:18" x14ac:dyDescent="0.25">
      <c r="M3481" s="20"/>
      <c r="N3481" s="20"/>
      <c r="O3481" s="20"/>
      <c r="P3481" s="20"/>
      <c r="Q3481" s="20"/>
      <c r="R3481" s="20"/>
    </row>
    <row r="3482" spans="13:18" x14ac:dyDescent="0.25">
      <c r="M3482" s="20"/>
      <c r="N3482" s="20"/>
      <c r="O3482" s="20"/>
      <c r="P3482" s="20"/>
      <c r="Q3482" s="20"/>
      <c r="R3482" s="20"/>
    </row>
    <row r="3483" spans="13:18" x14ac:dyDescent="0.25">
      <c r="M3483" s="20"/>
      <c r="N3483" s="20"/>
      <c r="O3483" s="20"/>
      <c r="P3483" s="20"/>
      <c r="Q3483" s="20"/>
      <c r="R3483" s="20"/>
    </row>
    <row r="3484" spans="13:18" x14ac:dyDescent="0.25">
      <c r="M3484" s="20"/>
      <c r="N3484" s="20"/>
      <c r="O3484" s="20"/>
      <c r="P3484" s="20"/>
      <c r="Q3484" s="20"/>
      <c r="R3484" s="20"/>
    </row>
    <row r="3485" spans="13:18" x14ac:dyDescent="0.25">
      <c r="M3485" s="20"/>
      <c r="N3485" s="20"/>
      <c r="O3485" s="20"/>
      <c r="P3485" s="20"/>
      <c r="Q3485" s="20"/>
      <c r="R3485" s="20"/>
    </row>
    <row r="3486" spans="13:18" x14ac:dyDescent="0.25">
      <c r="M3486" s="20"/>
      <c r="N3486" s="20"/>
      <c r="O3486" s="20"/>
      <c r="P3486" s="20"/>
      <c r="Q3486" s="20"/>
      <c r="R3486" s="20"/>
    </row>
    <row r="3487" spans="13:18" x14ac:dyDescent="0.25">
      <c r="M3487" s="20"/>
      <c r="N3487" s="20"/>
      <c r="O3487" s="20"/>
      <c r="P3487" s="20"/>
      <c r="Q3487" s="20"/>
      <c r="R3487" s="20"/>
    </row>
    <row r="3488" spans="13:18" x14ac:dyDescent="0.25">
      <c r="M3488" s="20"/>
      <c r="N3488" s="20"/>
      <c r="O3488" s="20"/>
      <c r="P3488" s="20"/>
      <c r="Q3488" s="20"/>
      <c r="R3488" s="20"/>
    </row>
    <row r="3489" spans="13:18" x14ac:dyDescent="0.25">
      <c r="M3489" s="20"/>
      <c r="N3489" s="20"/>
      <c r="O3489" s="20"/>
      <c r="P3489" s="20"/>
      <c r="Q3489" s="20"/>
      <c r="R3489" s="20"/>
    </row>
    <row r="3490" spans="13:18" x14ac:dyDescent="0.25">
      <c r="M3490" s="20"/>
      <c r="N3490" s="20"/>
      <c r="O3490" s="20"/>
      <c r="P3490" s="20"/>
      <c r="Q3490" s="20"/>
      <c r="R3490" s="20"/>
    </row>
    <row r="3491" spans="13:18" x14ac:dyDescent="0.25">
      <c r="M3491" s="20"/>
      <c r="N3491" s="20"/>
      <c r="O3491" s="20"/>
      <c r="P3491" s="20"/>
      <c r="Q3491" s="20"/>
      <c r="R3491" s="20"/>
    </row>
    <row r="3492" spans="13:18" x14ac:dyDescent="0.25">
      <c r="M3492" s="20"/>
      <c r="N3492" s="20"/>
      <c r="O3492" s="20"/>
      <c r="P3492" s="20"/>
      <c r="Q3492" s="20"/>
      <c r="R3492" s="20"/>
    </row>
    <row r="3493" spans="13:18" x14ac:dyDescent="0.25">
      <c r="M3493" s="20"/>
      <c r="N3493" s="20"/>
      <c r="O3493" s="20"/>
      <c r="P3493" s="20"/>
      <c r="Q3493" s="20"/>
      <c r="R3493" s="20"/>
    </row>
    <row r="3494" spans="13:18" x14ac:dyDescent="0.25">
      <c r="M3494" s="20"/>
      <c r="N3494" s="20"/>
      <c r="O3494" s="20"/>
      <c r="P3494" s="20"/>
      <c r="Q3494" s="20"/>
      <c r="R3494" s="20"/>
    </row>
    <row r="3495" spans="13:18" x14ac:dyDescent="0.25">
      <c r="M3495" s="20"/>
      <c r="N3495" s="20"/>
      <c r="O3495" s="20"/>
      <c r="P3495" s="20"/>
      <c r="Q3495" s="20"/>
      <c r="R3495" s="20"/>
    </row>
    <row r="3496" spans="13:18" x14ac:dyDescent="0.25">
      <c r="M3496" s="20"/>
      <c r="N3496" s="20"/>
      <c r="O3496" s="20"/>
      <c r="P3496" s="20"/>
      <c r="Q3496" s="20"/>
      <c r="R3496" s="20"/>
    </row>
    <row r="3497" spans="13:18" x14ac:dyDescent="0.25">
      <c r="M3497" s="20"/>
      <c r="N3497" s="20"/>
      <c r="O3497" s="20"/>
      <c r="P3497" s="20"/>
      <c r="Q3497" s="20"/>
      <c r="R3497" s="20"/>
    </row>
    <row r="3498" spans="13:18" x14ac:dyDescent="0.25">
      <c r="M3498" s="20"/>
      <c r="N3498" s="20"/>
      <c r="O3498" s="20"/>
      <c r="P3498" s="20"/>
      <c r="Q3498" s="20"/>
      <c r="R3498" s="20"/>
    </row>
    <row r="3499" spans="13:18" x14ac:dyDescent="0.25">
      <c r="M3499" s="20"/>
      <c r="N3499" s="20"/>
      <c r="O3499" s="20"/>
      <c r="P3499" s="20"/>
      <c r="Q3499" s="20"/>
      <c r="R3499" s="20"/>
    </row>
    <row r="3500" spans="13:18" x14ac:dyDescent="0.25">
      <c r="M3500" s="20"/>
      <c r="N3500" s="20"/>
      <c r="O3500" s="20"/>
      <c r="P3500" s="20"/>
      <c r="Q3500" s="20"/>
      <c r="R3500" s="20"/>
    </row>
    <row r="3501" spans="13:18" x14ac:dyDescent="0.25">
      <c r="M3501" s="20"/>
      <c r="N3501" s="20"/>
      <c r="O3501" s="20"/>
      <c r="P3501" s="20"/>
      <c r="Q3501" s="20"/>
      <c r="R3501" s="20"/>
    </row>
    <row r="3502" spans="13:18" x14ac:dyDescent="0.25">
      <c r="M3502" s="20"/>
      <c r="N3502" s="20"/>
      <c r="O3502" s="20"/>
      <c r="P3502" s="20"/>
      <c r="Q3502" s="20"/>
      <c r="R3502" s="20"/>
    </row>
    <row r="3503" spans="13:18" x14ac:dyDescent="0.25">
      <c r="M3503" s="20"/>
      <c r="N3503" s="20"/>
      <c r="O3503" s="20"/>
      <c r="P3503" s="20"/>
      <c r="Q3503" s="20"/>
      <c r="R3503" s="20"/>
    </row>
    <row r="3504" spans="13:18" x14ac:dyDescent="0.25">
      <c r="M3504" s="20"/>
      <c r="N3504" s="20"/>
      <c r="O3504" s="20"/>
      <c r="P3504" s="20"/>
      <c r="Q3504" s="20"/>
      <c r="R3504" s="20"/>
    </row>
    <row r="3505" spans="13:18" x14ac:dyDescent="0.25">
      <c r="M3505" s="20"/>
      <c r="N3505" s="20"/>
      <c r="O3505" s="20"/>
      <c r="P3505" s="20"/>
      <c r="Q3505" s="20"/>
      <c r="R3505" s="20"/>
    </row>
    <row r="3506" spans="13:18" x14ac:dyDescent="0.25">
      <c r="M3506" s="20"/>
      <c r="N3506" s="20"/>
      <c r="O3506" s="20"/>
      <c r="P3506" s="20"/>
      <c r="Q3506" s="20"/>
      <c r="R3506" s="20"/>
    </row>
    <row r="3507" spans="13:18" x14ac:dyDescent="0.25">
      <c r="M3507" s="20"/>
      <c r="N3507" s="20"/>
      <c r="O3507" s="20"/>
      <c r="P3507" s="20"/>
      <c r="Q3507" s="20"/>
      <c r="R3507" s="20"/>
    </row>
    <row r="3508" spans="13:18" x14ac:dyDescent="0.25">
      <c r="M3508" s="20"/>
      <c r="N3508" s="20"/>
      <c r="O3508" s="20"/>
      <c r="P3508" s="20"/>
      <c r="Q3508" s="20"/>
      <c r="R3508" s="20"/>
    </row>
    <row r="3509" spans="13:18" x14ac:dyDescent="0.25">
      <c r="M3509" s="20"/>
      <c r="N3509" s="20"/>
      <c r="O3509" s="20"/>
      <c r="P3509" s="20"/>
      <c r="Q3509" s="20"/>
      <c r="R3509" s="20"/>
    </row>
    <row r="3510" spans="13:18" x14ac:dyDescent="0.25">
      <c r="M3510" s="20"/>
      <c r="N3510" s="20"/>
      <c r="O3510" s="20"/>
      <c r="P3510" s="20"/>
      <c r="Q3510" s="20"/>
      <c r="R3510" s="20"/>
    </row>
    <row r="3511" spans="13:18" x14ac:dyDescent="0.25">
      <c r="M3511" s="20"/>
      <c r="N3511" s="20"/>
      <c r="O3511" s="20"/>
      <c r="P3511" s="20"/>
      <c r="Q3511" s="20"/>
      <c r="R3511" s="20"/>
    </row>
    <row r="3512" spans="13:18" x14ac:dyDescent="0.25">
      <c r="M3512" s="20"/>
      <c r="N3512" s="20"/>
      <c r="O3512" s="20"/>
      <c r="P3512" s="20"/>
      <c r="Q3512" s="20"/>
      <c r="R3512" s="20"/>
    </row>
    <row r="3513" spans="13:18" x14ac:dyDescent="0.25">
      <c r="M3513" s="20"/>
      <c r="N3513" s="20"/>
      <c r="O3513" s="20"/>
      <c r="P3513" s="20"/>
      <c r="Q3513" s="20"/>
      <c r="R3513" s="20"/>
    </row>
    <row r="3514" spans="13:18" x14ac:dyDescent="0.25">
      <c r="M3514" s="20"/>
      <c r="N3514" s="20"/>
      <c r="O3514" s="20"/>
      <c r="P3514" s="20"/>
      <c r="Q3514" s="20"/>
      <c r="R3514" s="20"/>
    </row>
    <row r="3515" spans="13:18" x14ac:dyDescent="0.25">
      <c r="M3515" s="20"/>
      <c r="N3515" s="20"/>
      <c r="O3515" s="20"/>
      <c r="P3515" s="20"/>
      <c r="Q3515" s="20"/>
      <c r="R3515" s="20"/>
    </row>
    <row r="3516" spans="13:18" x14ac:dyDescent="0.25">
      <c r="M3516" s="20"/>
      <c r="N3516" s="20"/>
      <c r="O3516" s="20"/>
      <c r="P3516" s="20"/>
      <c r="Q3516" s="20"/>
      <c r="R3516" s="20"/>
    </row>
    <row r="3517" spans="13:18" x14ac:dyDescent="0.25">
      <c r="M3517" s="20"/>
      <c r="N3517" s="20"/>
      <c r="O3517" s="20"/>
      <c r="P3517" s="20"/>
      <c r="Q3517" s="20"/>
      <c r="R3517" s="20"/>
    </row>
    <row r="3518" spans="13:18" x14ac:dyDescent="0.25">
      <c r="M3518" s="20"/>
      <c r="N3518" s="20"/>
      <c r="O3518" s="20"/>
      <c r="P3518" s="20"/>
      <c r="Q3518" s="20"/>
      <c r="R3518" s="20"/>
    </row>
    <row r="3519" spans="13:18" x14ac:dyDescent="0.25">
      <c r="M3519" s="20"/>
      <c r="N3519" s="20"/>
      <c r="O3519" s="20"/>
      <c r="P3519" s="20"/>
      <c r="Q3519" s="20"/>
      <c r="R3519" s="20"/>
    </row>
    <row r="3520" spans="13:18" x14ac:dyDescent="0.25">
      <c r="M3520" s="20"/>
      <c r="N3520" s="20"/>
      <c r="O3520" s="20"/>
      <c r="P3520" s="20"/>
      <c r="Q3520" s="20"/>
      <c r="R3520" s="20"/>
    </row>
    <row r="3521" spans="13:18" x14ac:dyDescent="0.25">
      <c r="M3521" s="20"/>
      <c r="N3521" s="20"/>
      <c r="O3521" s="20"/>
      <c r="P3521" s="20"/>
      <c r="Q3521" s="20"/>
      <c r="R3521" s="20"/>
    </row>
    <row r="3522" spans="13:18" x14ac:dyDescent="0.25">
      <c r="M3522" s="20"/>
      <c r="N3522" s="20"/>
      <c r="O3522" s="20"/>
      <c r="P3522" s="20"/>
      <c r="Q3522" s="20"/>
      <c r="R3522" s="20"/>
    </row>
    <row r="3523" spans="13:18" x14ac:dyDescent="0.25">
      <c r="M3523" s="20"/>
      <c r="N3523" s="20"/>
      <c r="O3523" s="20"/>
      <c r="P3523" s="20"/>
      <c r="Q3523" s="20"/>
      <c r="R3523" s="20"/>
    </row>
    <row r="3524" spans="13:18" x14ac:dyDescent="0.25">
      <c r="M3524" s="20"/>
      <c r="N3524" s="20"/>
      <c r="O3524" s="20"/>
      <c r="P3524" s="20"/>
      <c r="Q3524" s="20"/>
      <c r="R3524" s="20"/>
    </row>
    <row r="3525" spans="13:18" x14ac:dyDescent="0.25">
      <c r="M3525" s="20"/>
      <c r="N3525" s="20"/>
      <c r="O3525" s="20"/>
      <c r="P3525" s="20"/>
      <c r="Q3525" s="20"/>
      <c r="R3525" s="20"/>
    </row>
    <row r="3526" spans="13:18" x14ac:dyDescent="0.25">
      <c r="M3526" s="20"/>
      <c r="N3526" s="20"/>
      <c r="O3526" s="20"/>
      <c r="P3526" s="20"/>
      <c r="Q3526" s="20"/>
      <c r="R3526" s="20"/>
    </row>
    <row r="3527" spans="13:18" x14ac:dyDescent="0.25">
      <c r="M3527" s="20"/>
      <c r="N3527" s="20"/>
      <c r="O3527" s="20"/>
      <c r="P3527" s="20"/>
      <c r="Q3527" s="20"/>
      <c r="R3527" s="20"/>
    </row>
    <row r="3528" spans="13:18" x14ac:dyDescent="0.25">
      <c r="M3528" s="20"/>
      <c r="N3528" s="20"/>
      <c r="O3528" s="20"/>
      <c r="P3528" s="20"/>
      <c r="Q3528" s="20"/>
      <c r="R3528" s="20"/>
    </row>
    <row r="3529" spans="13:18" x14ac:dyDescent="0.25">
      <c r="M3529" s="20"/>
      <c r="N3529" s="20"/>
      <c r="O3529" s="20"/>
      <c r="P3529" s="20"/>
      <c r="Q3529" s="20"/>
      <c r="R3529" s="20"/>
    </row>
    <row r="3530" spans="13:18" x14ac:dyDescent="0.25">
      <c r="M3530" s="20"/>
      <c r="N3530" s="20"/>
      <c r="O3530" s="20"/>
      <c r="P3530" s="20"/>
      <c r="Q3530" s="20"/>
      <c r="R3530" s="20"/>
    </row>
    <row r="3531" spans="13:18" x14ac:dyDescent="0.25">
      <c r="M3531" s="20"/>
      <c r="N3531" s="20"/>
      <c r="O3531" s="20"/>
      <c r="P3531" s="20"/>
      <c r="Q3531" s="20"/>
      <c r="R3531" s="20"/>
    </row>
    <row r="3532" spans="13:18" x14ac:dyDescent="0.25">
      <c r="M3532" s="20"/>
      <c r="N3532" s="20"/>
      <c r="O3532" s="20"/>
      <c r="P3532" s="20"/>
      <c r="Q3532" s="20"/>
      <c r="R3532" s="20"/>
    </row>
    <row r="3533" spans="13:18" x14ac:dyDescent="0.25">
      <c r="M3533" s="20"/>
      <c r="N3533" s="20"/>
      <c r="O3533" s="20"/>
      <c r="P3533" s="20"/>
      <c r="Q3533" s="20"/>
      <c r="R3533" s="20"/>
    </row>
    <row r="3534" spans="13:18" x14ac:dyDescent="0.25">
      <c r="M3534" s="20"/>
      <c r="N3534" s="20"/>
      <c r="O3534" s="20"/>
      <c r="P3534" s="20"/>
      <c r="Q3534" s="20"/>
      <c r="R3534" s="20"/>
    </row>
    <row r="3535" spans="13:18" x14ac:dyDescent="0.25">
      <c r="M3535" s="20"/>
      <c r="N3535" s="20"/>
      <c r="O3535" s="20"/>
      <c r="P3535" s="20"/>
      <c r="Q3535" s="20"/>
      <c r="R3535" s="20"/>
    </row>
    <row r="3536" spans="13:18" x14ac:dyDescent="0.25">
      <c r="M3536" s="20"/>
      <c r="N3536" s="20"/>
      <c r="O3536" s="20"/>
      <c r="P3536" s="20"/>
      <c r="Q3536" s="20"/>
      <c r="R3536" s="20"/>
    </row>
    <row r="3537" spans="13:18" x14ac:dyDescent="0.25">
      <c r="M3537" s="20"/>
      <c r="N3537" s="20"/>
      <c r="O3537" s="20"/>
      <c r="P3537" s="20"/>
      <c r="Q3537" s="20"/>
      <c r="R3537" s="20"/>
    </row>
    <row r="3538" spans="13:18" x14ac:dyDescent="0.25">
      <c r="M3538" s="20"/>
      <c r="N3538" s="20"/>
      <c r="O3538" s="20"/>
      <c r="P3538" s="20"/>
      <c r="Q3538" s="20"/>
      <c r="R3538" s="20"/>
    </row>
    <row r="3539" spans="13:18" x14ac:dyDescent="0.25">
      <c r="M3539" s="20"/>
      <c r="N3539" s="20"/>
      <c r="O3539" s="20"/>
      <c r="P3539" s="20"/>
      <c r="Q3539" s="20"/>
      <c r="R3539" s="20"/>
    </row>
    <row r="3540" spans="13:18" x14ac:dyDescent="0.25">
      <c r="M3540" s="20"/>
      <c r="N3540" s="20"/>
      <c r="O3540" s="20"/>
      <c r="P3540" s="20"/>
      <c r="Q3540" s="20"/>
      <c r="R3540" s="20"/>
    </row>
    <row r="3541" spans="13:18" x14ac:dyDescent="0.25">
      <c r="M3541" s="20"/>
      <c r="N3541" s="20"/>
      <c r="O3541" s="20"/>
      <c r="P3541" s="20"/>
      <c r="Q3541" s="20"/>
      <c r="R3541" s="20"/>
    </row>
    <row r="3542" spans="13:18" x14ac:dyDescent="0.25">
      <c r="M3542" s="20"/>
      <c r="N3542" s="20"/>
      <c r="O3542" s="20"/>
      <c r="P3542" s="20"/>
      <c r="Q3542" s="20"/>
      <c r="R3542" s="20"/>
    </row>
    <row r="3543" spans="13:18" x14ac:dyDescent="0.25">
      <c r="M3543" s="20"/>
      <c r="N3543" s="20"/>
      <c r="O3543" s="20"/>
      <c r="P3543" s="20"/>
      <c r="Q3543" s="20"/>
      <c r="R3543" s="20"/>
    </row>
    <row r="3544" spans="13:18" x14ac:dyDescent="0.25">
      <c r="M3544" s="20"/>
      <c r="N3544" s="20"/>
      <c r="O3544" s="20"/>
      <c r="P3544" s="20"/>
      <c r="Q3544" s="20"/>
      <c r="R3544" s="20"/>
    </row>
    <row r="3545" spans="13:18" x14ac:dyDescent="0.25">
      <c r="M3545" s="20"/>
      <c r="N3545" s="20"/>
      <c r="O3545" s="20"/>
      <c r="P3545" s="20"/>
      <c r="Q3545" s="20"/>
      <c r="R3545" s="20"/>
    </row>
    <row r="3546" spans="13:18" x14ac:dyDescent="0.25">
      <c r="M3546" s="20"/>
      <c r="N3546" s="20"/>
      <c r="O3546" s="20"/>
      <c r="P3546" s="20"/>
      <c r="Q3546" s="20"/>
      <c r="R3546" s="20"/>
    </row>
    <row r="3547" spans="13:18" x14ac:dyDescent="0.25">
      <c r="M3547" s="20"/>
      <c r="N3547" s="20"/>
      <c r="O3547" s="20"/>
      <c r="P3547" s="20"/>
      <c r="Q3547" s="20"/>
      <c r="R3547" s="20"/>
    </row>
    <row r="3548" spans="13:18" x14ac:dyDescent="0.25">
      <c r="M3548" s="20"/>
      <c r="N3548" s="20"/>
      <c r="O3548" s="20"/>
      <c r="P3548" s="20"/>
      <c r="Q3548" s="20"/>
      <c r="R3548" s="20"/>
    </row>
    <row r="3549" spans="13:18" x14ac:dyDescent="0.25">
      <c r="M3549" s="20"/>
      <c r="N3549" s="20"/>
      <c r="O3549" s="20"/>
      <c r="P3549" s="20"/>
      <c r="Q3549" s="20"/>
      <c r="R3549" s="20"/>
    </row>
    <row r="3550" spans="13:18" x14ac:dyDescent="0.25">
      <c r="M3550" s="20"/>
      <c r="N3550" s="20"/>
      <c r="O3550" s="20"/>
      <c r="P3550" s="20"/>
      <c r="Q3550" s="20"/>
      <c r="R3550" s="20"/>
    </row>
    <row r="3551" spans="13:18" x14ac:dyDescent="0.25">
      <c r="M3551" s="20"/>
      <c r="N3551" s="20"/>
      <c r="O3551" s="20"/>
      <c r="P3551" s="20"/>
      <c r="Q3551" s="20"/>
      <c r="R3551" s="20"/>
    </row>
    <row r="3552" spans="13:18" x14ac:dyDescent="0.25">
      <c r="M3552" s="20"/>
      <c r="N3552" s="20"/>
      <c r="O3552" s="20"/>
      <c r="P3552" s="20"/>
      <c r="Q3552" s="20"/>
      <c r="R3552" s="20"/>
    </row>
    <row r="3553" spans="13:18" x14ac:dyDescent="0.25">
      <c r="M3553" s="20"/>
      <c r="N3553" s="20"/>
      <c r="O3553" s="20"/>
      <c r="P3553" s="20"/>
      <c r="Q3553" s="20"/>
      <c r="R3553" s="20"/>
    </row>
    <row r="3554" spans="13:18" x14ac:dyDescent="0.25">
      <c r="M3554" s="20"/>
      <c r="N3554" s="20"/>
      <c r="O3554" s="20"/>
      <c r="P3554" s="20"/>
      <c r="Q3554" s="20"/>
      <c r="R3554" s="20"/>
    </row>
    <row r="3555" spans="13:18" x14ac:dyDescent="0.25">
      <c r="M3555" s="20"/>
      <c r="N3555" s="20"/>
      <c r="O3555" s="20"/>
      <c r="P3555" s="20"/>
      <c r="Q3555" s="20"/>
      <c r="R3555" s="20"/>
    </row>
    <row r="3556" spans="13:18" x14ac:dyDescent="0.25">
      <c r="M3556" s="20"/>
      <c r="N3556" s="20"/>
      <c r="O3556" s="20"/>
      <c r="P3556" s="20"/>
      <c r="Q3556" s="20"/>
      <c r="R3556" s="20"/>
    </row>
    <row r="3557" spans="13:18" x14ac:dyDescent="0.25">
      <c r="M3557" s="20"/>
      <c r="N3557" s="20"/>
      <c r="O3557" s="20"/>
      <c r="P3557" s="20"/>
      <c r="Q3557" s="20"/>
      <c r="R3557" s="20"/>
    </row>
    <row r="3558" spans="13:18" x14ac:dyDescent="0.25">
      <c r="M3558" s="20"/>
      <c r="N3558" s="20"/>
      <c r="O3558" s="20"/>
      <c r="P3558" s="20"/>
      <c r="Q3558" s="20"/>
      <c r="R3558" s="20"/>
    </row>
    <row r="3559" spans="13:18" x14ac:dyDescent="0.25">
      <c r="M3559" s="20"/>
      <c r="N3559" s="20"/>
      <c r="O3559" s="20"/>
      <c r="P3559" s="20"/>
      <c r="Q3559" s="20"/>
      <c r="R3559" s="20"/>
    </row>
    <row r="3560" spans="13:18" x14ac:dyDescent="0.25">
      <c r="M3560" s="20"/>
      <c r="N3560" s="20"/>
      <c r="O3560" s="20"/>
      <c r="P3560" s="20"/>
      <c r="Q3560" s="20"/>
      <c r="R3560" s="20"/>
    </row>
    <row r="3561" spans="13:18" x14ac:dyDescent="0.25">
      <c r="M3561" s="20"/>
      <c r="N3561" s="20"/>
      <c r="O3561" s="20"/>
      <c r="P3561" s="20"/>
      <c r="Q3561" s="20"/>
      <c r="R3561" s="20"/>
    </row>
    <row r="3562" spans="13:18" x14ac:dyDescent="0.25">
      <c r="M3562" s="20"/>
      <c r="N3562" s="20"/>
      <c r="O3562" s="20"/>
      <c r="P3562" s="20"/>
      <c r="Q3562" s="20"/>
      <c r="R3562" s="20"/>
    </row>
    <row r="3563" spans="13:18" x14ac:dyDescent="0.25">
      <c r="M3563" s="20"/>
      <c r="N3563" s="20"/>
      <c r="O3563" s="20"/>
      <c r="P3563" s="20"/>
      <c r="Q3563" s="20"/>
      <c r="R3563" s="20"/>
    </row>
    <row r="3564" spans="13:18" x14ac:dyDescent="0.25">
      <c r="M3564" s="20"/>
      <c r="N3564" s="20"/>
      <c r="O3564" s="20"/>
      <c r="P3564" s="20"/>
      <c r="Q3564" s="20"/>
      <c r="R3564" s="20"/>
    </row>
    <row r="3565" spans="13:18" x14ac:dyDescent="0.25">
      <c r="M3565" s="20"/>
      <c r="N3565" s="20"/>
      <c r="O3565" s="20"/>
      <c r="P3565" s="20"/>
      <c r="Q3565" s="20"/>
      <c r="R3565" s="20"/>
    </row>
    <row r="3566" spans="13:18" x14ac:dyDescent="0.25">
      <c r="M3566" s="20"/>
      <c r="N3566" s="20"/>
      <c r="O3566" s="20"/>
      <c r="P3566" s="20"/>
      <c r="Q3566" s="20"/>
      <c r="R3566" s="20"/>
    </row>
    <row r="3567" spans="13:18" x14ac:dyDescent="0.25">
      <c r="M3567" s="20"/>
      <c r="N3567" s="20"/>
      <c r="O3567" s="20"/>
      <c r="P3567" s="20"/>
      <c r="Q3567" s="20"/>
      <c r="R3567" s="20"/>
    </row>
    <row r="3568" spans="13:18" x14ac:dyDescent="0.25">
      <c r="M3568" s="20"/>
      <c r="N3568" s="20"/>
      <c r="O3568" s="20"/>
      <c r="P3568" s="20"/>
      <c r="Q3568" s="20"/>
      <c r="R3568" s="20"/>
    </row>
    <row r="3569" spans="13:18" x14ac:dyDescent="0.25">
      <c r="M3569" s="20"/>
      <c r="N3569" s="20"/>
      <c r="O3569" s="20"/>
      <c r="P3569" s="20"/>
      <c r="Q3569" s="20"/>
      <c r="R3569" s="20"/>
    </row>
    <row r="3570" spans="13:18" x14ac:dyDescent="0.25">
      <c r="M3570" s="20"/>
      <c r="N3570" s="20"/>
      <c r="O3570" s="20"/>
      <c r="P3570" s="20"/>
      <c r="Q3570" s="20"/>
      <c r="R3570" s="20"/>
    </row>
    <row r="3571" spans="13:18" x14ac:dyDescent="0.25">
      <c r="M3571" s="20"/>
      <c r="N3571" s="20"/>
      <c r="O3571" s="20"/>
      <c r="P3571" s="20"/>
      <c r="Q3571" s="20"/>
      <c r="R3571" s="20"/>
    </row>
    <row r="3572" spans="13:18" x14ac:dyDescent="0.25">
      <c r="M3572" s="20"/>
      <c r="N3572" s="20"/>
      <c r="O3572" s="20"/>
      <c r="P3572" s="20"/>
      <c r="Q3572" s="20"/>
      <c r="R3572" s="20"/>
    </row>
    <row r="3573" spans="13:18" x14ac:dyDescent="0.25">
      <c r="M3573" s="20"/>
      <c r="N3573" s="20"/>
      <c r="O3573" s="20"/>
      <c r="P3573" s="20"/>
      <c r="Q3573" s="20"/>
      <c r="R3573" s="20"/>
    </row>
    <row r="3574" spans="13:18" x14ac:dyDescent="0.25">
      <c r="M3574" s="20"/>
      <c r="N3574" s="20"/>
      <c r="O3574" s="20"/>
      <c r="P3574" s="20"/>
      <c r="Q3574" s="20"/>
      <c r="R3574" s="20"/>
    </row>
    <row r="3575" spans="13:18" x14ac:dyDescent="0.25">
      <c r="M3575" s="20"/>
      <c r="N3575" s="20"/>
      <c r="O3575" s="20"/>
      <c r="P3575" s="20"/>
      <c r="Q3575" s="20"/>
      <c r="R3575" s="20"/>
    </row>
    <row r="3576" spans="13:18" x14ac:dyDescent="0.25">
      <c r="M3576" s="20"/>
      <c r="N3576" s="20"/>
      <c r="O3576" s="20"/>
      <c r="P3576" s="20"/>
      <c r="Q3576" s="20"/>
      <c r="R3576" s="20"/>
    </row>
    <row r="3577" spans="13:18" x14ac:dyDescent="0.25">
      <c r="M3577" s="20"/>
      <c r="N3577" s="20"/>
      <c r="O3577" s="20"/>
      <c r="P3577" s="20"/>
      <c r="Q3577" s="20"/>
      <c r="R3577" s="20"/>
    </row>
    <row r="3578" spans="13:18" x14ac:dyDescent="0.25">
      <c r="M3578" s="20"/>
      <c r="N3578" s="20"/>
      <c r="O3578" s="20"/>
      <c r="P3578" s="20"/>
      <c r="Q3578" s="20"/>
      <c r="R3578" s="20"/>
    </row>
    <row r="3579" spans="13:18" x14ac:dyDescent="0.25">
      <c r="M3579" s="20"/>
      <c r="N3579" s="20"/>
      <c r="O3579" s="20"/>
      <c r="P3579" s="20"/>
      <c r="Q3579" s="20"/>
      <c r="R3579" s="20"/>
    </row>
    <row r="3580" spans="13:18" x14ac:dyDescent="0.25">
      <c r="M3580" s="20"/>
      <c r="N3580" s="20"/>
      <c r="O3580" s="20"/>
      <c r="P3580" s="20"/>
      <c r="Q3580" s="20"/>
      <c r="R3580" s="20"/>
    </row>
    <row r="3581" spans="13:18" x14ac:dyDescent="0.25">
      <c r="M3581" s="20"/>
      <c r="N3581" s="20"/>
      <c r="O3581" s="20"/>
      <c r="P3581" s="20"/>
      <c r="Q3581" s="20"/>
      <c r="R3581" s="20"/>
    </row>
    <row r="3582" spans="13:18" x14ac:dyDescent="0.25">
      <c r="M3582" s="20"/>
      <c r="N3582" s="20"/>
      <c r="O3582" s="20"/>
      <c r="P3582" s="20"/>
      <c r="Q3582" s="20"/>
      <c r="R3582" s="20"/>
    </row>
    <row r="3583" spans="13:18" x14ac:dyDescent="0.25">
      <c r="M3583" s="20"/>
      <c r="N3583" s="20"/>
      <c r="O3583" s="20"/>
      <c r="P3583" s="20"/>
      <c r="Q3583" s="20"/>
      <c r="R3583" s="20"/>
    </row>
    <row r="3584" spans="13:18" x14ac:dyDescent="0.25">
      <c r="M3584" s="20"/>
      <c r="N3584" s="20"/>
      <c r="O3584" s="20"/>
      <c r="P3584" s="20"/>
      <c r="Q3584" s="20"/>
      <c r="R3584" s="20"/>
    </row>
    <row r="3585" spans="13:18" x14ac:dyDescent="0.25">
      <c r="M3585" s="20"/>
      <c r="N3585" s="20"/>
      <c r="O3585" s="20"/>
      <c r="P3585" s="20"/>
      <c r="Q3585" s="20"/>
      <c r="R3585" s="20"/>
    </row>
    <row r="3586" spans="13:18" x14ac:dyDescent="0.25">
      <c r="M3586" s="20"/>
      <c r="N3586" s="20"/>
      <c r="O3586" s="20"/>
      <c r="P3586" s="20"/>
      <c r="Q3586" s="20"/>
      <c r="R3586" s="20"/>
    </row>
    <row r="3587" spans="13:18" x14ac:dyDescent="0.25">
      <c r="M3587" s="20"/>
      <c r="N3587" s="20"/>
      <c r="O3587" s="20"/>
      <c r="P3587" s="20"/>
      <c r="Q3587" s="20"/>
      <c r="R3587" s="20"/>
    </row>
    <row r="3588" spans="13:18" x14ac:dyDescent="0.25">
      <c r="M3588" s="20"/>
      <c r="N3588" s="20"/>
      <c r="O3588" s="20"/>
      <c r="P3588" s="20"/>
      <c r="Q3588" s="20"/>
      <c r="R3588" s="20"/>
    </row>
    <row r="3589" spans="13:18" x14ac:dyDescent="0.25">
      <c r="M3589" s="20"/>
      <c r="N3589" s="20"/>
      <c r="O3589" s="20"/>
      <c r="P3589" s="20"/>
      <c r="Q3589" s="20"/>
      <c r="R3589" s="20"/>
    </row>
    <row r="3590" spans="13:18" x14ac:dyDescent="0.25">
      <c r="M3590" s="20"/>
      <c r="N3590" s="20"/>
      <c r="O3590" s="20"/>
      <c r="P3590" s="20"/>
      <c r="Q3590" s="20"/>
      <c r="R3590" s="20"/>
    </row>
    <row r="3591" spans="13:18" x14ac:dyDescent="0.25">
      <c r="M3591" s="20"/>
      <c r="N3591" s="20"/>
      <c r="O3591" s="20"/>
      <c r="P3591" s="20"/>
      <c r="Q3591" s="20"/>
      <c r="R3591" s="20"/>
    </row>
    <row r="3592" spans="13:18" x14ac:dyDescent="0.25">
      <c r="M3592" s="20"/>
      <c r="N3592" s="20"/>
      <c r="O3592" s="20"/>
      <c r="P3592" s="20"/>
      <c r="Q3592" s="20"/>
      <c r="R3592" s="20"/>
    </row>
    <row r="3593" spans="13:18" x14ac:dyDescent="0.25">
      <c r="M3593" s="20"/>
      <c r="N3593" s="20"/>
      <c r="O3593" s="20"/>
      <c r="P3593" s="20"/>
      <c r="Q3593" s="20"/>
      <c r="R3593" s="20"/>
    </row>
    <row r="3594" spans="13:18" x14ac:dyDescent="0.25">
      <c r="M3594" s="20"/>
      <c r="N3594" s="20"/>
      <c r="O3594" s="20"/>
      <c r="P3594" s="20"/>
      <c r="Q3594" s="20"/>
      <c r="R3594" s="20"/>
    </row>
    <row r="3595" spans="13:18" x14ac:dyDescent="0.25">
      <c r="M3595" s="20"/>
      <c r="N3595" s="20"/>
      <c r="O3595" s="20"/>
      <c r="P3595" s="20"/>
      <c r="Q3595" s="20"/>
      <c r="R3595" s="20"/>
    </row>
    <row r="3596" spans="13:18" x14ac:dyDescent="0.25">
      <c r="M3596" s="20"/>
      <c r="N3596" s="20"/>
      <c r="O3596" s="20"/>
      <c r="P3596" s="20"/>
      <c r="Q3596" s="20"/>
      <c r="R3596" s="20"/>
    </row>
    <row r="3597" spans="13:18" x14ac:dyDescent="0.25">
      <c r="M3597" s="20"/>
      <c r="N3597" s="20"/>
      <c r="O3597" s="20"/>
      <c r="P3597" s="20"/>
      <c r="Q3597" s="20"/>
      <c r="R3597" s="20"/>
    </row>
    <row r="3598" spans="13:18" x14ac:dyDescent="0.25">
      <c r="M3598" s="20"/>
      <c r="N3598" s="20"/>
      <c r="O3598" s="20"/>
      <c r="P3598" s="20"/>
      <c r="Q3598" s="20"/>
      <c r="R3598" s="20"/>
    </row>
    <row r="3599" spans="13:18" x14ac:dyDescent="0.25">
      <c r="M3599" s="20"/>
      <c r="N3599" s="20"/>
      <c r="O3599" s="20"/>
      <c r="P3599" s="20"/>
      <c r="Q3599" s="20"/>
      <c r="R3599" s="20"/>
    </row>
    <row r="3600" spans="13:18" x14ac:dyDescent="0.25">
      <c r="M3600" s="20"/>
      <c r="N3600" s="20"/>
      <c r="O3600" s="20"/>
      <c r="P3600" s="20"/>
      <c r="Q3600" s="20"/>
      <c r="R3600" s="20"/>
    </row>
    <row r="3601" spans="13:18" x14ac:dyDescent="0.25">
      <c r="M3601" s="20"/>
      <c r="N3601" s="20"/>
      <c r="O3601" s="20"/>
      <c r="P3601" s="20"/>
      <c r="Q3601" s="20"/>
      <c r="R3601" s="20"/>
    </row>
    <row r="3602" spans="13:18" x14ac:dyDescent="0.25">
      <c r="M3602" s="20"/>
      <c r="N3602" s="20"/>
      <c r="O3602" s="20"/>
      <c r="P3602" s="20"/>
      <c r="Q3602" s="20"/>
      <c r="R3602" s="20"/>
    </row>
    <row r="3603" spans="13:18" x14ac:dyDescent="0.25">
      <c r="M3603" s="20"/>
      <c r="N3603" s="20"/>
      <c r="O3603" s="20"/>
      <c r="P3603" s="20"/>
      <c r="Q3603" s="20"/>
      <c r="R3603" s="20"/>
    </row>
    <row r="3604" spans="13:18" x14ac:dyDescent="0.25">
      <c r="M3604" s="20"/>
      <c r="N3604" s="20"/>
      <c r="O3604" s="20"/>
      <c r="P3604" s="20"/>
      <c r="Q3604" s="20"/>
      <c r="R3604" s="20"/>
    </row>
    <row r="3605" spans="13:18" x14ac:dyDescent="0.25">
      <c r="M3605" s="20"/>
      <c r="N3605" s="20"/>
      <c r="O3605" s="20"/>
      <c r="P3605" s="20"/>
      <c r="Q3605" s="20"/>
      <c r="R3605" s="20"/>
    </row>
    <row r="3606" spans="13:18" x14ac:dyDescent="0.25">
      <c r="M3606" s="20"/>
      <c r="N3606" s="20"/>
      <c r="O3606" s="20"/>
      <c r="P3606" s="20"/>
      <c r="Q3606" s="20"/>
      <c r="R3606" s="20"/>
    </row>
    <row r="3607" spans="13:18" x14ac:dyDescent="0.25">
      <c r="M3607" s="20"/>
      <c r="N3607" s="20"/>
      <c r="O3607" s="20"/>
      <c r="P3607" s="20"/>
      <c r="Q3607" s="20"/>
      <c r="R3607" s="20"/>
    </row>
    <row r="3608" spans="13:18" x14ac:dyDescent="0.25">
      <c r="M3608" s="20"/>
      <c r="N3608" s="20"/>
      <c r="O3608" s="20"/>
      <c r="P3608" s="20"/>
      <c r="Q3608" s="20"/>
      <c r="R3608" s="20"/>
    </row>
    <row r="3609" spans="13:18" x14ac:dyDescent="0.25">
      <c r="M3609" s="20"/>
      <c r="N3609" s="20"/>
      <c r="O3609" s="20"/>
      <c r="P3609" s="20"/>
      <c r="Q3609" s="20"/>
      <c r="R3609" s="20"/>
    </row>
    <row r="3610" spans="13:18" x14ac:dyDescent="0.25">
      <c r="M3610" s="20"/>
      <c r="N3610" s="20"/>
      <c r="O3610" s="20"/>
      <c r="P3610" s="20"/>
      <c r="Q3610" s="20"/>
      <c r="R3610" s="20"/>
    </row>
    <row r="3611" spans="13:18" x14ac:dyDescent="0.25">
      <c r="M3611" s="20"/>
      <c r="N3611" s="20"/>
      <c r="O3611" s="20"/>
      <c r="P3611" s="20"/>
      <c r="Q3611" s="20"/>
      <c r="R3611" s="20"/>
    </row>
    <row r="3612" spans="13:18" x14ac:dyDescent="0.25">
      <c r="M3612" s="20"/>
      <c r="N3612" s="20"/>
      <c r="O3612" s="20"/>
      <c r="P3612" s="20"/>
      <c r="Q3612" s="20"/>
      <c r="R3612" s="20"/>
    </row>
    <row r="3613" spans="13:18" x14ac:dyDescent="0.25">
      <c r="M3613" s="20"/>
      <c r="N3613" s="20"/>
      <c r="O3613" s="20"/>
      <c r="P3613" s="20"/>
      <c r="Q3613" s="20"/>
      <c r="R3613" s="20"/>
    </row>
    <row r="3614" spans="13:18" x14ac:dyDescent="0.25">
      <c r="M3614" s="20"/>
      <c r="N3614" s="20"/>
      <c r="O3614" s="20"/>
      <c r="P3614" s="20"/>
      <c r="Q3614" s="20"/>
      <c r="R3614" s="20"/>
    </row>
    <row r="3615" spans="13:18" x14ac:dyDescent="0.25">
      <c r="M3615" s="20"/>
      <c r="N3615" s="20"/>
      <c r="O3615" s="20"/>
      <c r="P3615" s="20"/>
      <c r="Q3615" s="20"/>
      <c r="R3615" s="20"/>
    </row>
    <row r="3616" spans="13:18" x14ac:dyDescent="0.25">
      <c r="M3616" s="20"/>
      <c r="N3616" s="20"/>
      <c r="O3616" s="20"/>
      <c r="P3616" s="20"/>
      <c r="Q3616" s="20"/>
      <c r="R3616" s="20"/>
    </row>
    <row r="3617" spans="13:18" x14ac:dyDescent="0.25">
      <c r="M3617" s="20"/>
      <c r="N3617" s="20"/>
      <c r="O3617" s="20"/>
      <c r="P3617" s="20"/>
      <c r="Q3617" s="20"/>
      <c r="R3617" s="20"/>
    </row>
    <row r="3618" spans="13:18" x14ac:dyDescent="0.25">
      <c r="M3618" s="20"/>
      <c r="N3618" s="20"/>
      <c r="O3618" s="20"/>
      <c r="P3618" s="20"/>
      <c r="Q3618" s="20"/>
      <c r="R3618" s="20"/>
    </row>
    <row r="3619" spans="13:18" x14ac:dyDescent="0.25">
      <c r="M3619" s="20"/>
      <c r="N3619" s="20"/>
      <c r="O3619" s="20"/>
      <c r="P3619" s="20"/>
      <c r="Q3619" s="20"/>
      <c r="R3619" s="20"/>
    </row>
    <row r="3620" spans="13:18" x14ac:dyDescent="0.25">
      <c r="M3620" s="20"/>
      <c r="N3620" s="20"/>
      <c r="O3620" s="20"/>
      <c r="P3620" s="20"/>
      <c r="Q3620" s="20"/>
      <c r="R3620" s="20"/>
    </row>
    <row r="3621" spans="13:18" x14ac:dyDescent="0.25">
      <c r="M3621" s="20"/>
      <c r="N3621" s="20"/>
      <c r="O3621" s="20"/>
      <c r="P3621" s="20"/>
      <c r="Q3621" s="20"/>
      <c r="R3621" s="20"/>
    </row>
    <row r="3622" spans="13:18" x14ac:dyDescent="0.25">
      <c r="M3622" s="20"/>
      <c r="N3622" s="20"/>
      <c r="O3622" s="20"/>
      <c r="P3622" s="20"/>
      <c r="Q3622" s="20"/>
      <c r="R3622" s="20"/>
    </row>
    <row r="3623" spans="13:18" x14ac:dyDescent="0.25">
      <c r="M3623" s="20"/>
      <c r="N3623" s="20"/>
      <c r="O3623" s="20"/>
      <c r="P3623" s="20"/>
      <c r="Q3623" s="20"/>
      <c r="R3623" s="20"/>
    </row>
    <row r="3624" spans="13:18" x14ac:dyDescent="0.25">
      <c r="M3624" s="20"/>
      <c r="N3624" s="20"/>
      <c r="O3624" s="20"/>
      <c r="P3624" s="20"/>
      <c r="Q3624" s="20"/>
      <c r="R3624" s="20"/>
    </row>
    <row r="3625" spans="13:18" x14ac:dyDescent="0.25">
      <c r="M3625" s="20"/>
      <c r="N3625" s="20"/>
      <c r="O3625" s="20"/>
      <c r="P3625" s="20"/>
      <c r="Q3625" s="20"/>
      <c r="R3625" s="20"/>
    </row>
    <row r="3626" spans="13:18" x14ac:dyDescent="0.25">
      <c r="M3626" s="20"/>
      <c r="N3626" s="20"/>
      <c r="O3626" s="20"/>
      <c r="P3626" s="20"/>
      <c r="Q3626" s="20"/>
      <c r="R3626" s="20"/>
    </row>
    <row r="3627" spans="13:18" x14ac:dyDescent="0.25">
      <c r="M3627" s="20"/>
      <c r="N3627" s="20"/>
      <c r="O3627" s="20"/>
      <c r="P3627" s="20"/>
      <c r="Q3627" s="20"/>
      <c r="R3627" s="20"/>
    </row>
    <row r="3628" spans="13:18" x14ac:dyDescent="0.25">
      <c r="M3628" s="20"/>
      <c r="N3628" s="20"/>
      <c r="O3628" s="20"/>
      <c r="P3628" s="20"/>
      <c r="Q3628" s="20"/>
      <c r="R3628" s="20"/>
    </row>
    <row r="3629" spans="13:18" x14ac:dyDescent="0.25">
      <c r="M3629" s="20"/>
      <c r="N3629" s="20"/>
      <c r="O3629" s="20"/>
      <c r="P3629" s="20"/>
      <c r="Q3629" s="20"/>
      <c r="R3629" s="20"/>
    </row>
    <row r="3630" spans="13:18" x14ac:dyDescent="0.25">
      <c r="M3630" s="20"/>
      <c r="N3630" s="20"/>
      <c r="O3630" s="20"/>
      <c r="P3630" s="20"/>
      <c r="Q3630" s="20"/>
      <c r="R3630" s="20"/>
    </row>
    <row r="3631" spans="13:18" x14ac:dyDescent="0.25">
      <c r="M3631" s="20"/>
      <c r="N3631" s="20"/>
      <c r="O3631" s="20"/>
      <c r="P3631" s="20"/>
      <c r="Q3631" s="20"/>
      <c r="R3631" s="20"/>
    </row>
    <row r="3632" spans="13:18" x14ac:dyDescent="0.25">
      <c r="M3632" s="20"/>
      <c r="N3632" s="20"/>
      <c r="O3632" s="20"/>
      <c r="P3632" s="20"/>
      <c r="Q3632" s="20"/>
      <c r="R3632" s="20"/>
    </row>
    <row r="3633" spans="13:18" x14ac:dyDescent="0.25">
      <c r="M3633" s="20"/>
      <c r="N3633" s="20"/>
      <c r="O3633" s="20"/>
      <c r="P3633" s="20"/>
      <c r="Q3633" s="20"/>
      <c r="R3633" s="20"/>
    </row>
    <row r="3634" spans="13:18" x14ac:dyDescent="0.25">
      <c r="M3634" s="20"/>
      <c r="N3634" s="20"/>
      <c r="O3634" s="20"/>
      <c r="P3634" s="20"/>
      <c r="Q3634" s="20"/>
      <c r="R3634" s="20"/>
    </row>
    <row r="3635" spans="13:18" x14ac:dyDescent="0.25">
      <c r="M3635" s="20"/>
      <c r="N3635" s="20"/>
      <c r="O3635" s="20"/>
      <c r="P3635" s="20"/>
      <c r="Q3635" s="20"/>
      <c r="R3635" s="20"/>
    </row>
    <row r="3636" spans="13:18" x14ac:dyDescent="0.25">
      <c r="M3636" s="20"/>
      <c r="N3636" s="20"/>
      <c r="O3636" s="20"/>
      <c r="P3636" s="20"/>
      <c r="Q3636" s="20"/>
      <c r="R3636" s="20"/>
    </row>
    <row r="3637" spans="13:18" x14ac:dyDescent="0.25">
      <c r="M3637" s="20"/>
      <c r="N3637" s="20"/>
      <c r="O3637" s="20"/>
      <c r="P3637" s="20"/>
      <c r="Q3637" s="20"/>
      <c r="R3637" s="20"/>
    </row>
    <row r="3638" spans="13:18" x14ac:dyDescent="0.25">
      <c r="M3638" s="20"/>
      <c r="N3638" s="20"/>
      <c r="O3638" s="20"/>
      <c r="P3638" s="20"/>
      <c r="Q3638" s="20"/>
      <c r="R3638" s="20"/>
    </row>
    <row r="3639" spans="13:18" x14ac:dyDescent="0.25">
      <c r="M3639" s="20"/>
      <c r="N3639" s="20"/>
      <c r="O3639" s="20"/>
      <c r="P3639" s="20"/>
      <c r="Q3639" s="20"/>
      <c r="R3639" s="20"/>
    </row>
    <row r="3640" spans="13:18" x14ac:dyDescent="0.25">
      <c r="M3640" s="20"/>
      <c r="N3640" s="20"/>
      <c r="O3640" s="20"/>
      <c r="P3640" s="20"/>
      <c r="Q3640" s="20"/>
      <c r="R3640" s="20"/>
    </row>
    <row r="3641" spans="13:18" x14ac:dyDescent="0.25">
      <c r="M3641" s="20"/>
      <c r="N3641" s="20"/>
      <c r="O3641" s="20"/>
      <c r="P3641" s="20"/>
      <c r="Q3641" s="20"/>
      <c r="R3641" s="20"/>
    </row>
    <row r="3642" spans="13:18" x14ac:dyDescent="0.25">
      <c r="M3642" s="20"/>
      <c r="N3642" s="20"/>
      <c r="O3642" s="20"/>
      <c r="P3642" s="20"/>
      <c r="Q3642" s="20"/>
      <c r="R3642" s="20"/>
    </row>
    <row r="3643" spans="13:18" x14ac:dyDescent="0.25">
      <c r="M3643" s="20"/>
      <c r="N3643" s="20"/>
      <c r="O3643" s="20"/>
      <c r="P3643" s="20"/>
      <c r="Q3643" s="20"/>
      <c r="R3643" s="20"/>
    </row>
    <row r="3644" spans="13:18" x14ac:dyDescent="0.25">
      <c r="M3644" s="20"/>
      <c r="N3644" s="20"/>
      <c r="O3644" s="20"/>
      <c r="P3644" s="20"/>
      <c r="Q3644" s="20"/>
      <c r="R3644" s="20"/>
    </row>
    <row r="3645" spans="13:18" x14ac:dyDescent="0.25">
      <c r="M3645" s="20"/>
      <c r="N3645" s="20"/>
      <c r="O3645" s="20"/>
      <c r="P3645" s="20"/>
      <c r="Q3645" s="20"/>
      <c r="R3645" s="20"/>
    </row>
    <row r="3646" spans="13:18" x14ac:dyDescent="0.25">
      <c r="M3646" s="20"/>
      <c r="N3646" s="20"/>
      <c r="O3646" s="20"/>
      <c r="P3646" s="20"/>
      <c r="Q3646" s="20"/>
      <c r="R3646" s="20"/>
    </row>
    <row r="3647" spans="13:18" x14ac:dyDescent="0.25">
      <c r="M3647" s="20"/>
      <c r="N3647" s="20"/>
      <c r="O3647" s="20"/>
      <c r="P3647" s="20"/>
      <c r="Q3647" s="20"/>
      <c r="R3647" s="20"/>
    </row>
    <row r="3648" spans="13:18" x14ac:dyDescent="0.25">
      <c r="M3648" s="20"/>
      <c r="N3648" s="20"/>
      <c r="O3648" s="20"/>
      <c r="P3648" s="20"/>
      <c r="Q3648" s="20"/>
      <c r="R3648" s="20"/>
    </row>
    <row r="3649" spans="13:18" x14ac:dyDescent="0.25">
      <c r="M3649" s="20"/>
      <c r="N3649" s="20"/>
      <c r="O3649" s="20"/>
      <c r="P3649" s="20"/>
      <c r="Q3649" s="20"/>
      <c r="R3649" s="20"/>
    </row>
    <row r="3650" spans="13:18" x14ac:dyDescent="0.25">
      <c r="M3650" s="20"/>
      <c r="N3650" s="20"/>
      <c r="O3650" s="20"/>
      <c r="P3650" s="20"/>
      <c r="Q3650" s="20"/>
      <c r="R3650" s="20"/>
    </row>
    <row r="3651" spans="13:18" x14ac:dyDescent="0.25">
      <c r="M3651" s="20"/>
      <c r="N3651" s="20"/>
      <c r="O3651" s="20"/>
      <c r="P3651" s="20"/>
      <c r="Q3651" s="20"/>
      <c r="R3651" s="20"/>
    </row>
    <row r="3652" spans="13:18" x14ac:dyDescent="0.25">
      <c r="M3652" s="20"/>
      <c r="N3652" s="20"/>
      <c r="O3652" s="20"/>
      <c r="P3652" s="20"/>
      <c r="Q3652" s="20"/>
      <c r="R3652" s="20"/>
    </row>
    <row r="3653" spans="13:18" x14ac:dyDescent="0.25">
      <c r="M3653" s="20"/>
      <c r="N3653" s="20"/>
      <c r="O3653" s="20"/>
      <c r="P3653" s="20"/>
      <c r="Q3653" s="20"/>
      <c r="R3653" s="20"/>
    </row>
    <row r="3654" spans="13:18" x14ac:dyDescent="0.25">
      <c r="M3654" s="20"/>
      <c r="N3654" s="20"/>
      <c r="O3654" s="20"/>
      <c r="P3654" s="20"/>
      <c r="Q3654" s="20"/>
      <c r="R3654" s="20"/>
    </row>
    <row r="3655" spans="13:18" x14ac:dyDescent="0.25">
      <c r="M3655" s="20"/>
      <c r="N3655" s="20"/>
      <c r="O3655" s="20"/>
      <c r="P3655" s="20"/>
      <c r="Q3655" s="20"/>
      <c r="R3655" s="20"/>
    </row>
    <row r="3656" spans="13:18" x14ac:dyDescent="0.25">
      <c r="M3656" s="20"/>
      <c r="N3656" s="20"/>
      <c r="O3656" s="20"/>
      <c r="P3656" s="20"/>
      <c r="Q3656" s="20"/>
      <c r="R3656" s="20"/>
    </row>
    <row r="3657" spans="13:18" x14ac:dyDescent="0.25">
      <c r="M3657" s="20"/>
      <c r="N3657" s="20"/>
      <c r="O3657" s="20"/>
      <c r="P3657" s="20"/>
      <c r="Q3657" s="20"/>
      <c r="R3657" s="20"/>
    </row>
    <row r="3658" spans="13:18" x14ac:dyDescent="0.25">
      <c r="M3658" s="20"/>
      <c r="N3658" s="20"/>
      <c r="O3658" s="20"/>
      <c r="P3658" s="20"/>
      <c r="Q3658" s="20"/>
      <c r="R3658" s="20"/>
    </row>
    <row r="3659" spans="13:18" x14ac:dyDescent="0.25">
      <c r="M3659" s="20"/>
      <c r="N3659" s="20"/>
      <c r="O3659" s="20"/>
      <c r="P3659" s="20"/>
      <c r="Q3659" s="20"/>
      <c r="R3659" s="20"/>
    </row>
    <row r="3660" spans="13:18" x14ac:dyDescent="0.25">
      <c r="M3660" s="20"/>
      <c r="N3660" s="20"/>
      <c r="O3660" s="20"/>
      <c r="P3660" s="20"/>
      <c r="Q3660" s="20"/>
      <c r="R3660" s="20"/>
    </row>
    <row r="3661" spans="13:18" x14ac:dyDescent="0.25">
      <c r="M3661" s="20"/>
      <c r="N3661" s="20"/>
      <c r="O3661" s="20"/>
      <c r="P3661" s="20"/>
      <c r="Q3661" s="20"/>
      <c r="R3661" s="20"/>
    </row>
    <row r="3662" spans="13:18" x14ac:dyDescent="0.25">
      <c r="M3662" s="20"/>
      <c r="N3662" s="20"/>
      <c r="O3662" s="20"/>
      <c r="P3662" s="20"/>
      <c r="Q3662" s="20"/>
      <c r="R3662" s="20"/>
    </row>
    <row r="3663" spans="13:18" x14ac:dyDescent="0.25">
      <c r="M3663" s="20"/>
      <c r="N3663" s="20"/>
      <c r="O3663" s="20"/>
      <c r="P3663" s="20"/>
      <c r="Q3663" s="20"/>
      <c r="R3663" s="20"/>
    </row>
    <row r="3664" spans="13:18" x14ac:dyDescent="0.25">
      <c r="M3664" s="20"/>
      <c r="N3664" s="20"/>
      <c r="O3664" s="20"/>
      <c r="P3664" s="20"/>
      <c r="Q3664" s="20"/>
      <c r="R3664" s="20"/>
    </row>
    <row r="3665" spans="13:18" x14ac:dyDescent="0.25">
      <c r="M3665" s="20"/>
      <c r="N3665" s="20"/>
      <c r="O3665" s="20"/>
      <c r="P3665" s="20"/>
      <c r="Q3665" s="20"/>
      <c r="R3665" s="20"/>
    </row>
    <row r="3666" spans="13:18" x14ac:dyDescent="0.25">
      <c r="M3666" s="20"/>
      <c r="N3666" s="20"/>
      <c r="O3666" s="20"/>
      <c r="P3666" s="20"/>
      <c r="Q3666" s="20"/>
      <c r="R3666" s="20"/>
    </row>
    <row r="3667" spans="13:18" x14ac:dyDescent="0.25">
      <c r="M3667" s="20"/>
      <c r="N3667" s="20"/>
      <c r="O3667" s="20"/>
      <c r="P3667" s="20"/>
      <c r="Q3667" s="20"/>
      <c r="R3667" s="20"/>
    </row>
    <row r="3668" spans="13:18" x14ac:dyDescent="0.25">
      <c r="M3668" s="20"/>
      <c r="N3668" s="20"/>
      <c r="O3668" s="20"/>
      <c r="P3668" s="20"/>
      <c r="Q3668" s="20"/>
      <c r="R3668" s="20"/>
    </row>
    <row r="3669" spans="13:18" x14ac:dyDescent="0.25">
      <c r="M3669" s="20"/>
      <c r="N3669" s="20"/>
      <c r="O3669" s="20"/>
      <c r="P3669" s="20"/>
      <c r="Q3669" s="20"/>
      <c r="R3669" s="20"/>
    </row>
    <row r="3670" spans="13:18" x14ac:dyDescent="0.25">
      <c r="M3670" s="20"/>
      <c r="N3670" s="20"/>
      <c r="O3670" s="20"/>
      <c r="P3670" s="20"/>
      <c r="Q3670" s="20"/>
      <c r="R3670" s="20"/>
    </row>
    <row r="3671" spans="13:18" x14ac:dyDescent="0.25">
      <c r="M3671" s="20"/>
      <c r="N3671" s="20"/>
      <c r="O3671" s="20"/>
      <c r="P3671" s="20"/>
      <c r="Q3671" s="20"/>
      <c r="R3671" s="20"/>
    </row>
    <row r="3672" spans="13:18" x14ac:dyDescent="0.25">
      <c r="M3672" s="20"/>
      <c r="N3672" s="20"/>
      <c r="O3672" s="20"/>
      <c r="P3672" s="20"/>
      <c r="Q3672" s="20"/>
      <c r="R3672" s="20"/>
    </row>
    <row r="3673" spans="13:18" x14ac:dyDescent="0.25">
      <c r="M3673" s="20"/>
      <c r="N3673" s="20"/>
      <c r="O3673" s="20"/>
      <c r="P3673" s="20"/>
      <c r="Q3673" s="20"/>
      <c r="R3673" s="20"/>
    </row>
    <row r="3674" spans="13:18" x14ac:dyDescent="0.25">
      <c r="M3674" s="20"/>
      <c r="N3674" s="20"/>
      <c r="O3674" s="20"/>
      <c r="P3674" s="20"/>
      <c r="Q3674" s="20"/>
      <c r="R3674" s="20"/>
    </row>
    <row r="3675" spans="13:18" x14ac:dyDescent="0.25">
      <c r="M3675" s="20"/>
      <c r="N3675" s="20"/>
      <c r="O3675" s="20"/>
      <c r="P3675" s="20"/>
      <c r="Q3675" s="20"/>
      <c r="R3675" s="20"/>
    </row>
    <row r="3676" spans="13:18" x14ac:dyDescent="0.25">
      <c r="M3676" s="20"/>
      <c r="N3676" s="20"/>
      <c r="O3676" s="20"/>
      <c r="P3676" s="20"/>
      <c r="Q3676" s="20"/>
      <c r="R3676" s="20"/>
    </row>
    <row r="3677" spans="13:18" x14ac:dyDescent="0.25">
      <c r="M3677" s="20"/>
      <c r="N3677" s="20"/>
      <c r="O3677" s="20"/>
      <c r="P3677" s="20"/>
      <c r="Q3677" s="20"/>
      <c r="R3677" s="20"/>
    </row>
    <row r="3678" spans="13:18" x14ac:dyDescent="0.25">
      <c r="M3678" s="20"/>
      <c r="N3678" s="20"/>
      <c r="O3678" s="20"/>
      <c r="P3678" s="20"/>
      <c r="Q3678" s="20"/>
      <c r="R3678" s="20"/>
    </row>
    <row r="3679" spans="13:18" x14ac:dyDescent="0.25">
      <c r="M3679" s="20"/>
      <c r="N3679" s="20"/>
      <c r="O3679" s="20"/>
      <c r="P3679" s="20"/>
      <c r="Q3679" s="20"/>
      <c r="R3679" s="20"/>
    </row>
    <row r="3680" spans="13:18" x14ac:dyDescent="0.25">
      <c r="M3680" s="20"/>
      <c r="N3680" s="20"/>
      <c r="O3680" s="20"/>
      <c r="P3680" s="20"/>
      <c r="Q3680" s="20"/>
      <c r="R3680" s="20"/>
    </row>
    <row r="3681" spans="13:18" x14ac:dyDescent="0.25">
      <c r="M3681" s="20"/>
      <c r="N3681" s="20"/>
      <c r="O3681" s="20"/>
      <c r="P3681" s="20"/>
      <c r="Q3681" s="20"/>
      <c r="R3681" s="20"/>
    </row>
    <row r="3682" spans="13:18" x14ac:dyDescent="0.25">
      <c r="M3682" s="20"/>
      <c r="N3682" s="20"/>
      <c r="O3682" s="20"/>
      <c r="P3682" s="20"/>
      <c r="Q3682" s="20"/>
      <c r="R3682" s="20"/>
    </row>
    <row r="3683" spans="13:18" x14ac:dyDescent="0.25">
      <c r="M3683" s="20"/>
      <c r="N3683" s="20"/>
      <c r="O3683" s="20"/>
      <c r="P3683" s="20"/>
      <c r="Q3683" s="20"/>
      <c r="R3683" s="20"/>
    </row>
    <row r="3684" spans="13:18" x14ac:dyDescent="0.25">
      <c r="M3684" s="20"/>
      <c r="N3684" s="20"/>
      <c r="O3684" s="20"/>
      <c r="P3684" s="20"/>
      <c r="Q3684" s="20"/>
      <c r="R3684" s="20"/>
    </row>
    <row r="3685" spans="13:18" x14ac:dyDescent="0.25">
      <c r="M3685" s="20"/>
      <c r="N3685" s="20"/>
      <c r="O3685" s="20"/>
      <c r="P3685" s="20"/>
      <c r="Q3685" s="20"/>
      <c r="R3685" s="20"/>
    </row>
    <row r="3686" spans="13:18" x14ac:dyDescent="0.25">
      <c r="M3686" s="20"/>
      <c r="N3686" s="20"/>
      <c r="O3686" s="20"/>
      <c r="P3686" s="20"/>
      <c r="Q3686" s="20"/>
      <c r="R3686" s="20"/>
    </row>
    <row r="3687" spans="13:18" x14ac:dyDescent="0.25">
      <c r="M3687" s="20"/>
      <c r="N3687" s="20"/>
      <c r="O3687" s="20"/>
      <c r="P3687" s="20"/>
      <c r="Q3687" s="20"/>
      <c r="R3687" s="20"/>
    </row>
    <row r="3688" spans="13:18" x14ac:dyDescent="0.25">
      <c r="M3688" s="20"/>
      <c r="N3688" s="20"/>
      <c r="O3688" s="20"/>
      <c r="P3688" s="20"/>
      <c r="Q3688" s="20"/>
      <c r="R3688" s="20"/>
    </row>
    <row r="3689" spans="13:18" x14ac:dyDescent="0.25">
      <c r="M3689" s="20"/>
      <c r="N3689" s="20"/>
      <c r="O3689" s="20"/>
      <c r="P3689" s="20"/>
      <c r="Q3689" s="20"/>
      <c r="R3689" s="20"/>
    </row>
    <row r="3690" spans="13:18" x14ac:dyDescent="0.25">
      <c r="M3690" s="20"/>
      <c r="N3690" s="20"/>
      <c r="O3690" s="20"/>
      <c r="P3690" s="20"/>
      <c r="Q3690" s="20"/>
      <c r="R3690" s="20"/>
    </row>
    <row r="3691" spans="13:18" x14ac:dyDescent="0.25">
      <c r="M3691" s="20"/>
      <c r="N3691" s="20"/>
      <c r="O3691" s="20"/>
      <c r="P3691" s="20"/>
      <c r="Q3691" s="20"/>
      <c r="R3691" s="20"/>
    </row>
    <row r="3692" spans="13:18" x14ac:dyDescent="0.25">
      <c r="M3692" s="20"/>
      <c r="N3692" s="20"/>
      <c r="O3692" s="20"/>
      <c r="P3692" s="20"/>
      <c r="Q3692" s="20"/>
      <c r="R3692" s="20"/>
    </row>
    <row r="3693" spans="13:18" x14ac:dyDescent="0.25">
      <c r="M3693" s="20"/>
      <c r="N3693" s="20"/>
      <c r="O3693" s="20"/>
      <c r="P3693" s="20"/>
      <c r="Q3693" s="20"/>
      <c r="R3693" s="20"/>
    </row>
    <row r="3694" spans="13:18" x14ac:dyDescent="0.25">
      <c r="M3694" s="20"/>
      <c r="N3694" s="20"/>
      <c r="O3694" s="20"/>
      <c r="P3694" s="20"/>
      <c r="Q3694" s="20"/>
      <c r="R3694" s="20"/>
    </row>
    <row r="3695" spans="13:18" x14ac:dyDescent="0.25">
      <c r="M3695" s="20"/>
      <c r="N3695" s="20"/>
      <c r="O3695" s="20"/>
      <c r="P3695" s="20"/>
      <c r="Q3695" s="20"/>
      <c r="R3695" s="20"/>
    </row>
    <row r="3696" spans="13:18" x14ac:dyDescent="0.25">
      <c r="M3696" s="20"/>
      <c r="N3696" s="20"/>
      <c r="O3696" s="20"/>
      <c r="P3696" s="20"/>
      <c r="Q3696" s="20"/>
      <c r="R3696" s="20"/>
    </row>
    <row r="3697" spans="13:18" x14ac:dyDescent="0.25">
      <c r="M3697" s="20"/>
      <c r="N3697" s="20"/>
      <c r="O3697" s="20"/>
      <c r="P3697" s="20"/>
      <c r="Q3697" s="20"/>
      <c r="R3697" s="20"/>
    </row>
    <row r="3698" spans="13:18" x14ac:dyDescent="0.25">
      <c r="M3698" s="20"/>
      <c r="N3698" s="20"/>
      <c r="O3698" s="20"/>
      <c r="P3698" s="20"/>
      <c r="Q3698" s="20"/>
      <c r="R3698" s="20"/>
    </row>
    <row r="3699" spans="13:18" x14ac:dyDescent="0.25">
      <c r="M3699" s="20"/>
      <c r="N3699" s="20"/>
      <c r="O3699" s="20"/>
      <c r="P3699" s="20"/>
      <c r="Q3699" s="20"/>
      <c r="R3699" s="20"/>
    </row>
    <row r="3700" spans="13:18" x14ac:dyDescent="0.25">
      <c r="M3700" s="20"/>
      <c r="N3700" s="20"/>
      <c r="O3700" s="20"/>
      <c r="P3700" s="20"/>
      <c r="Q3700" s="20"/>
      <c r="R3700" s="20"/>
    </row>
    <row r="3701" spans="13:18" x14ac:dyDescent="0.25">
      <c r="M3701" s="20"/>
      <c r="N3701" s="20"/>
      <c r="O3701" s="20"/>
      <c r="P3701" s="20"/>
      <c r="Q3701" s="20"/>
      <c r="R3701" s="20"/>
    </row>
    <row r="3702" spans="13:18" x14ac:dyDescent="0.25">
      <c r="M3702" s="20"/>
      <c r="N3702" s="20"/>
      <c r="O3702" s="20"/>
      <c r="P3702" s="20"/>
      <c r="Q3702" s="20"/>
      <c r="R3702" s="20"/>
    </row>
    <row r="3703" spans="13:18" x14ac:dyDescent="0.25">
      <c r="M3703" s="20"/>
      <c r="N3703" s="20"/>
      <c r="O3703" s="20"/>
      <c r="P3703" s="20"/>
      <c r="Q3703" s="20"/>
      <c r="R3703" s="20"/>
    </row>
    <row r="3704" spans="13:18" x14ac:dyDescent="0.25">
      <c r="M3704" s="20"/>
      <c r="N3704" s="20"/>
      <c r="O3704" s="20"/>
      <c r="P3704" s="20"/>
      <c r="Q3704" s="20"/>
      <c r="R3704" s="20"/>
    </row>
    <row r="3705" spans="13:18" x14ac:dyDescent="0.25">
      <c r="M3705" s="20"/>
      <c r="N3705" s="20"/>
      <c r="O3705" s="20"/>
      <c r="P3705" s="20"/>
      <c r="Q3705" s="20"/>
      <c r="R3705" s="20"/>
    </row>
    <row r="3706" spans="13:18" x14ac:dyDescent="0.25">
      <c r="M3706" s="20"/>
      <c r="N3706" s="20"/>
      <c r="O3706" s="20"/>
      <c r="P3706" s="20"/>
      <c r="Q3706" s="20"/>
      <c r="R3706" s="20"/>
    </row>
    <row r="3707" spans="13:18" x14ac:dyDescent="0.25">
      <c r="M3707" s="20"/>
      <c r="N3707" s="20"/>
      <c r="O3707" s="20"/>
      <c r="P3707" s="20"/>
      <c r="Q3707" s="20"/>
      <c r="R3707" s="20"/>
    </row>
    <row r="3708" spans="13:18" x14ac:dyDescent="0.25">
      <c r="M3708" s="20"/>
      <c r="N3708" s="20"/>
      <c r="O3708" s="20"/>
      <c r="P3708" s="20"/>
      <c r="Q3708" s="20"/>
      <c r="R3708" s="20"/>
    </row>
    <row r="3709" spans="13:18" x14ac:dyDescent="0.25">
      <c r="M3709" s="20"/>
      <c r="N3709" s="20"/>
      <c r="O3709" s="20"/>
      <c r="P3709" s="20"/>
      <c r="Q3709" s="20"/>
      <c r="R3709" s="20"/>
    </row>
    <row r="3710" spans="13:18" x14ac:dyDescent="0.25">
      <c r="M3710" s="20"/>
      <c r="N3710" s="20"/>
      <c r="O3710" s="20"/>
      <c r="P3710" s="20"/>
      <c r="Q3710" s="20"/>
      <c r="R3710" s="20"/>
    </row>
    <row r="3711" spans="13:18" x14ac:dyDescent="0.25">
      <c r="M3711" s="20"/>
      <c r="N3711" s="20"/>
      <c r="O3711" s="20"/>
      <c r="P3711" s="20"/>
      <c r="Q3711" s="20"/>
      <c r="R3711" s="20"/>
    </row>
    <row r="3712" spans="13:18" x14ac:dyDescent="0.25">
      <c r="M3712" s="20"/>
      <c r="N3712" s="20"/>
      <c r="O3712" s="20"/>
      <c r="P3712" s="20"/>
      <c r="Q3712" s="20"/>
      <c r="R3712" s="20"/>
    </row>
    <row r="3713" spans="13:18" x14ac:dyDescent="0.25">
      <c r="M3713" s="20"/>
      <c r="N3713" s="20"/>
      <c r="O3713" s="20"/>
      <c r="P3713" s="20"/>
      <c r="Q3713" s="20"/>
      <c r="R3713" s="20"/>
    </row>
    <row r="3714" spans="13:18" x14ac:dyDescent="0.25">
      <c r="M3714" s="20"/>
      <c r="N3714" s="20"/>
      <c r="O3714" s="20"/>
      <c r="P3714" s="20"/>
      <c r="Q3714" s="20"/>
      <c r="R3714" s="20"/>
    </row>
    <row r="3715" spans="13:18" x14ac:dyDescent="0.25">
      <c r="M3715" s="20"/>
      <c r="N3715" s="20"/>
      <c r="O3715" s="20"/>
      <c r="P3715" s="20"/>
      <c r="Q3715" s="20"/>
      <c r="R3715" s="20"/>
    </row>
    <row r="3716" spans="13:18" x14ac:dyDescent="0.25">
      <c r="M3716" s="20"/>
      <c r="N3716" s="20"/>
      <c r="O3716" s="20"/>
      <c r="P3716" s="20"/>
      <c r="Q3716" s="20"/>
      <c r="R3716" s="20"/>
    </row>
    <row r="3717" spans="13:18" x14ac:dyDescent="0.25">
      <c r="M3717" s="20"/>
      <c r="N3717" s="20"/>
      <c r="O3717" s="20"/>
      <c r="P3717" s="20"/>
      <c r="Q3717" s="20"/>
      <c r="R3717" s="20"/>
    </row>
    <row r="3718" spans="13:18" x14ac:dyDescent="0.25">
      <c r="M3718" s="20"/>
      <c r="N3718" s="20"/>
      <c r="O3718" s="20"/>
      <c r="P3718" s="20"/>
      <c r="Q3718" s="20"/>
      <c r="R3718" s="20"/>
    </row>
    <row r="3719" spans="13:18" x14ac:dyDescent="0.25">
      <c r="M3719" s="20"/>
      <c r="N3719" s="20"/>
      <c r="O3719" s="20"/>
      <c r="P3719" s="20"/>
      <c r="Q3719" s="20"/>
      <c r="R3719" s="20"/>
    </row>
    <row r="3720" spans="13:18" x14ac:dyDescent="0.25">
      <c r="M3720" s="20"/>
      <c r="N3720" s="20"/>
      <c r="O3720" s="20"/>
      <c r="P3720" s="20"/>
      <c r="Q3720" s="20"/>
      <c r="R3720" s="20"/>
    </row>
    <row r="3721" spans="13:18" x14ac:dyDescent="0.25">
      <c r="M3721" s="20"/>
      <c r="N3721" s="20"/>
      <c r="O3721" s="20"/>
      <c r="P3721" s="20"/>
      <c r="Q3721" s="20"/>
      <c r="R3721" s="20"/>
    </row>
    <row r="3722" spans="13:18" x14ac:dyDescent="0.25">
      <c r="M3722" s="20"/>
      <c r="N3722" s="20"/>
      <c r="O3722" s="20"/>
      <c r="P3722" s="20"/>
      <c r="Q3722" s="20"/>
      <c r="R3722" s="20"/>
    </row>
    <row r="3723" spans="13:18" x14ac:dyDescent="0.25">
      <c r="M3723" s="20"/>
      <c r="N3723" s="20"/>
      <c r="O3723" s="20"/>
      <c r="P3723" s="20"/>
      <c r="Q3723" s="20"/>
      <c r="R3723" s="20"/>
    </row>
    <row r="3724" spans="13:18" x14ac:dyDescent="0.25">
      <c r="M3724" s="20"/>
      <c r="N3724" s="20"/>
      <c r="O3724" s="20"/>
      <c r="P3724" s="20"/>
      <c r="Q3724" s="20"/>
      <c r="R3724" s="20"/>
    </row>
    <row r="3725" spans="13:18" x14ac:dyDescent="0.25">
      <c r="M3725" s="20"/>
      <c r="N3725" s="20"/>
      <c r="O3725" s="20"/>
      <c r="P3725" s="20"/>
      <c r="Q3725" s="20"/>
      <c r="R3725" s="20"/>
    </row>
    <row r="3726" spans="13:18" x14ac:dyDescent="0.25">
      <c r="M3726" s="20"/>
      <c r="N3726" s="20"/>
      <c r="O3726" s="20"/>
      <c r="P3726" s="20"/>
      <c r="Q3726" s="20"/>
      <c r="R3726" s="20"/>
    </row>
    <row r="3727" spans="13:18" x14ac:dyDescent="0.25">
      <c r="M3727" s="20"/>
      <c r="N3727" s="20"/>
      <c r="O3727" s="20"/>
      <c r="P3727" s="20"/>
      <c r="Q3727" s="20"/>
      <c r="R3727" s="20"/>
    </row>
    <row r="3728" spans="13:18" x14ac:dyDescent="0.25">
      <c r="M3728" s="20"/>
      <c r="N3728" s="20"/>
      <c r="O3728" s="20"/>
      <c r="P3728" s="20"/>
      <c r="Q3728" s="20"/>
      <c r="R3728" s="20"/>
    </row>
    <row r="3729" spans="13:18" x14ac:dyDescent="0.25">
      <c r="M3729" s="20"/>
      <c r="N3729" s="20"/>
      <c r="O3729" s="20"/>
      <c r="P3729" s="20"/>
      <c r="Q3729" s="20"/>
      <c r="R3729" s="20"/>
    </row>
    <row r="3730" spans="13:18" x14ac:dyDescent="0.25">
      <c r="M3730" s="20"/>
      <c r="N3730" s="20"/>
      <c r="O3730" s="20"/>
      <c r="P3730" s="20"/>
      <c r="Q3730" s="20"/>
      <c r="R3730" s="20"/>
    </row>
    <row r="3731" spans="13:18" x14ac:dyDescent="0.25">
      <c r="M3731" s="20"/>
      <c r="N3731" s="20"/>
      <c r="O3731" s="20"/>
      <c r="P3731" s="20"/>
      <c r="Q3731" s="20"/>
      <c r="R3731" s="20"/>
    </row>
    <row r="3732" spans="13:18" x14ac:dyDescent="0.25">
      <c r="M3732" s="20"/>
      <c r="N3732" s="20"/>
      <c r="O3732" s="20"/>
      <c r="P3732" s="20"/>
      <c r="Q3732" s="20"/>
      <c r="R3732" s="20"/>
    </row>
    <row r="3733" spans="13:18" x14ac:dyDescent="0.25">
      <c r="M3733" s="20"/>
      <c r="N3733" s="20"/>
      <c r="O3733" s="20"/>
      <c r="P3733" s="20"/>
      <c r="Q3733" s="20"/>
      <c r="R3733" s="20"/>
    </row>
    <row r="3734" spans="13:18" x14ac:dyDescent="0.25">
      <c r="M3734" s="20"/>
      <c r="N3734" s="20"/>
      <c r="O3734" s="20"/>
      <c r="P3734" s="20"/>
      <c r="Q3734" s="20"/>
      <c r="R3734" s="20"/>
    </row>
    <row r="3735" spans="13:18" x14ac:dyDescent="0.25">
      <c r="M3735" s="20"/>
      <c r="N3735" s="20"/>
      <c r="O3735" s="20"/>
      <c r="P3735" s="20"/>
      <c r="Q3735" s="20"/>
      <c r="R3735" s="20"/>
    </row>
    <row r="3736" spans="13:18" x14ac:dyDescent="0.25">
      <c r="M3736" s="20"/>
      <c r="N3736" s="20"/>
      <c r="O3736" s="20"/>
      <c r="P3736" s="20"/>
      <c r="Q3736" s="20"/>
      <c r="R3736" s="20"/>
    </row>
    <row r="3737" spans="13:18" x14ac:dyDescent="0.25">
      <c r="M3737" s="20"/>
      <c r="N3737" s="20"/>
      <c r="O3737" s="20"/>
      <c r="P3737" s="20"/>
      <c r="Q3737" s="20"/>
      <c r="R3737" s="20"/>
    </row>
    <row r="3738" spans="13:18" x14ac:dyDescent="0.25">
      <c r="M3738" s="20"/>
      <c r="N3738" s="20"/>
      <c r="O3738" s="20"/>
      <c r="P3738" s="20"/>
      <c r="Q3738" s="20"/>
      <c r="R3738" s="20"/>
    </row>
    <row r="3739" spans="13:18" x14ac:dyDescent="0.25">
      <c r="M3739" s="20"/>
      <c r="N3739" s="20"/>
      <c r="O3739" s="20"/>
      <c r="P3739" s="20"/>
      <c r="Q3739" s="20"/>
      <c r="R3739" s="20"/>
    </row>
    <row r="3740" spans="13:18" x14ac:dyDescent="0.25">
      <c r="M3740" s="20"/>
      <c r="N3740" s="20"/>
      <c r="O3740" s="20"/>
      <c r="P3740" s="20"/>
      <c r="Q3740" s="20"/>
      <c r="R3740" s="20"/>
    </row>
    <row r="3741" spans="13:18" x14ac:dyDescent="0.25">
      <c r="M3741" s="20"/>
      <c r="N3741" s="20"/>
      <c r="O3741" s="20"/>
      <c r="P3741" s="20"/>
      <c r="Q3741" s="20"/>
      <c r="R3741" s="20"/>
    </row>
    <row r="3742" spans="13:18" x14ac:dyDescent="0.25">
      <c r="M3742" s="20"/>
      <c r="N3742" s="20"/>
      <c r="O3742" s="20"/>
      <c r="P3742" s="20"/>
      <c r="Q3742" s="20"/>
      <c r="R3742" s="20"/>
    </row>
    <row r="3743" spans="13:18" x14ac:dyDescent="0.25">
      <c r="M3743" s="20"/>
      <c r="N3743" s="20"/>
      <c r="O3743" s="20"/>
      <c r="P3743" s="20"/>
      <c r="Q3743" s="20"/>
      <c r="R3743" s="20"/>
    </row>
    <row r="3744" spans="13:18" x14ac:dyDescent="0.25">
      <c r="M3744" s="20"/>
      <c r="N3744" s="20"/>
      <c r="O3744" s="20"/>
      <c r="P3744" s="20"/>
      <c r="Q3744" s="20"/>
      <c r="R3744" s="20"/>
    </row>
    <row r="3745" spans="13:18" x14ac:dyDescent="0.25">
      <c r="M3745" s="20"/>
      <c r="N3745" s="20"/>
      <c r="O3745" s="20"/>
      <c r="P3745" s="20"/>
      <c r="Q3745" s="20"/>
      <c r="R3745" s="20"/>
    </row>
    <row r="3746" spans="13:18" x14ac:dyDescent="0.25">
      <c r="M3746" s="20"/>
      <c r="N3746" s="20"/>
      <c r="O3746" s="20"/>
      <c r="P3746" s="20"/>
      <c r="Q3746" s="20"/>
      <c r="R3746" s="20"/>
    </row>
    <row r="3747" spans="13:18" x14ac:dyDescent="0.25">
      <c r="M3747" s="20"/>
      <c r="N3747" s="20"/>
      <c r="O3747" s="20"/>
      <c r="P3747" s="20"/>
      <c r="Q3747" s="20"/>
      <c r="R3747" s="20"/>
    </row>
    <row r="3748" spans="13:18" x14ac:dyDescent="0.25">
      <c r="M3748" s="20"/>
      <c r="N3748" s="20"/>
      <c r="O3748" s="20"/>
      <c r="P3748" s="20"/>
      <c r="Q3748" s="20"/>
      <c r="R3748" s="20"/>
    </row>
    <row r="3749" spans="13:18" x14ac:dyDescent="0.25">
      <c r="M3749" s="20"/>
      <c r="N3749" s="20"/>
      <c r="O3749" s="20"/>
      <c r="P3749" s="20"/>
      <c r="Q3749" s="20"/>
      <c r="R3749" s="20"/>
    </row>
    <row r="3750" spans="13:18" x14ac:dyDescent="0.25">
      <c r="M3750" s="20"/>
      <c r="N3750" s="20"/>
      <c r="O3750" s="20"/>
      <c r="P3750" s="20"/>
      <c r="Q3750" s="20"/>
      <c r="R3750" s="20"/>
    </row>
    <row r="3751" spans="13:18" x14ac:dyDescent="0.25">
      <c r="M3751" s="20"/>
      <c r="N3751" s="20"/>
      <c r="O3751" s="20"/>
      <c r="P3751" s="20"/>
      <c r="Q3751" s="20"/>
      <c r="R3751" s="20"/>
    </row>
    <row r="3752" spans="13:18" x14ac:dyDescent="0.25">
      <c r="M3752" s="20"/>
      <c r="N3752" s="20"/>
      <c r="O3752" s="20"/>
      <c r="P3752" s="20"/>
      <c r="Q3752" s="20"/>
      <c r="R3752" s="20"/>
    </row>
    <row r="3753" spans="13:18" x14ac:dyDescent="0.25">
      <c r="M3753" s="20"/>
      <c r="N3753" s="20"/>
      <c r="O3753" s="20"/>
      <c r="P3753" s="20"/>
      <c r="Q3753" s="20"/>
      <c r="R3753" s="20"/>
    </row>
    <row r="3754" spans="13:18" x14ac:dyDescent="0.25">
      <c r="M3754" s="20"/>
      <c r="N3754" s="20"/>
      <c r="O3754" s="20"/>
      <c r="P3754" s="20"/>
      <c r="Q3754" s="20"/>
      <c r="R3754" s="20"/>
    </row>
    <row r="3755" spans="13:18" x14ac:dyDescent="0.25">
      <c r="M3755" s="20"/>
      <c r="N3755" s="20"/>
      <c r="O3755" s="20"/>
      <c r="P3755" s="20"/>
      <c r="Q3755" s="20"/>
      <c r="R3755" s="20"/>
    </row>
    <row r="3756" spans="13:18" x14ac:dyDescent="0.25">
      <c r="M3756" s="20"/>
      <c r="N3756" s="20"/>
      <c r="O3756" s="20"/>
      <c r="P3756" s="20"/>
      <c r="Q3756" s="20"/>
      <c r="R3756" s="20"/>
    </row>
    <row r="3757" spans="13:18" x14ac:dyDescent="0.25">
      <c r="M3757" s="20"/>
      <c r="N3757" s="20"/>
      <c r="O3757" s="20"/>
      <c r="P3757" s="20"/>
      <c r="Q3757" s="20"/>
      <c r="R3757" s="20"/>
    </row>
    <row r="3758" spans="13:18" x14ac:dyDescent="0.25">
      <c r="M3758" s="20"/>
      <c r="N3758" s="20"/>
      <c r="O3758" s="20"/>
      <c r="P3758" s="20"/>
      <c r="Q3758" s="20"/>
      <c r="R3758" s="20"/>
    </row>
    <row r="3759" spans="13:18" x14ac:dyDescent="0.25">
      <c r="M3759" s="20"/>
      <c r="N3759" s="20"/>
      <c r="O3759" s="20"/>
      <c r="P3759" s="20"/>
      <c r="Q3759" s="20"/>
      <c r="R3759" s="20"/>
    </row>
    <row r="3760" spans="13:18" x14ac:dyDescent="0.25">
      <c r="M3760" s="20"/>
      <c r="N3760" s="20"/>
      <c r="O3760" s="20"/>
      <c r="P3760" s="20"/>
      <c r="Q3760" s="20"/>
      <c r="R3760" s="20"/>
    </row>
    <row r="3761" spans="13:18" x14ac:dyDescent="0.25">
      <c r="M3761" s="20"/>
      <c r="N3761" s="20"/>
      <c r="O3761" s="20"/>
      <c r="P3761" s="20"/>
      <c r="Q3761" s="20"/>
      <c r="R3761" s="20"/>
    </row>
    <row r="3762" spans="13:18" x14ac:dyDescent="0.25">
      <c r="M3762" s="20"/>
      <c r="N3762" s="20"/>
      <c r="O3762" s="20"/>
      <c r="P3762" s="20"/>
      <c r="Q3762" s="20"/>
      <c r="R3762" s="20"/>
    </row>
    <row r="3763" spans="13:18" x14ac:dyDescent="0.25">
      <c r="M3763" s="20"/>
      <c r="N3763" s="20"/>
      <c r="O3763" s="20"/>
      <c r="P3763" s="20"/>
      <c r="Q3763" s="20"/>
      <c r="R3763" s="20"/>
    </row>
    <row r="3764" spans="13:18" x14ac:dyDescent="0.25">
      <c r="M3764" s="20"/>
      <c r="N3764" s="20"/>
      <c r="O3764" s="20"/>
      <c r="P3764" s="20"/>
      <c r="Q3764" s="20"/>
      <c r="R3764" s="20"/>
    </row>
    <row r="3765" spans="13:18" x14ac:dyDescent="0.25">
      <c r="M3765" s="20"/>
      <c r="N3765" s="20"/>
      <c r="O3765" s="20"/>
      <c r="P3765" s="20"/>
      <c r="Q3765" s="20"/>
      <c r="R3765" s="20"/>
    </row>
    <row r="3766" spans="13:18" x14ac:dyDescent="0.25">
      <c r="M3766" s="20"/>
      <c r="N3766" s="20"/>
      <c r="O3766" s="20"/>
      <c r="P3766" s="20"/>
      <c r="Q3766" s="20"/>
      <c r="R3766" s="20"/>
    </row>
    <row r="3767" spans="13:18" x14ac:dyDescent="0.25">
      <c r="M3767" s="20"/>
      <c r="N3767" s="20"/>
      <c r="O3767" s="20"/>
      <c r="P3767" s="20"/>
      <c r="Q3767" s="20"/>
      <c r="R3767" s="20"/>
    </row>
    <row r="3768" spans="13:18" x14ac:dyDescent="0.25">
      <c r="M3768" s="20"/>
      <c r="N3768" s="20"/>
      <c r="O3768" s="20"/>
      <c r="P3768" s="20"/>
      <c r="Q3768" s="20"/>
      <c r="R3768" s="20"/>
    </row>
    <row r="3769" spans="13:18" x14ac:dyDescent="0.25">
      <c r="M3769" s="20"/>
      <c r="N3769" s="20"/>
      <c r="O3769" s="20"/>
      <c r="P3769" s="20"/>
      <c r="Q3769" s="20"/>
      <c r="R3769" s="20"/>
    </row>
    <row r="3770" spans="13:18" x14ac:dyDescent="0.25">
      <c r="M3770" s="20"/>
      <c r="N3770" s="20"/>
      <c r="O3770" s="20"/>
      <c r="P3770" s="20"/>
      <c r="Q3770" s="20"/>
      <c r="R3770" s="20"/>
    </row>
    <row r="3771" spans="13:18" x14ac:dyDescent="0.25">
      <c r="M3771" s="20"/>
      <c r="N3771" s="20"/>
      <c r="O3771" s="20"/>
      <c r="P3771" s="20"/>
      <c r="Q3771" s="20"/>
      <c r="R3771" s="20"/>
    </row>
    <row r="3772" spans="13:18" x14ac:dyDescent="0.25">
      <c r="M3772" s="20"/>
      <c r="N3772" s="20"/>
      <c r="O3772" s="20"/>
      <c r="P3772" s="20"/>
      <c r="Q3772" s="20"/>
      <c r="R3772" s="20"/>
    </row>
    <row r="3773" spans="13:18" x14ac:dyDescent="0.25">
      <c r="M3773" s="20"/>
      <c r="N3773" s="20"/>
      <c r="O3773" s="20"/>
      <c r="P3773" s="20"/>
      <c r="Q3773" s="20"/>
      <c r="R3773" s="20"/>
    </row>
    <row r="3774" spans="13:18" x14ac:dyDescent="0.25">
      <c r="M3774" s="20"/>
      <c r="N3774" s="20"/>
      <c r="O3774" s="20"/>
      <c r="P3774" s="20"/>
      <c r="Q3774" s="20"/>
      <c r="R3774" s="20"/>
    </row>
    <row r="3775" spans="13:18" x14ac:dyDescent="0.25">
      <c r="M3775" s="20"/>
      <c r="N3775" s="20"/>
      <c r="O3775" s="20"/>
      <c r="P3775" s="20"/>
      <c r="Q3775" s="20"/>
      <c r="R3775" s="20"/>
    </row>
    <row r="3776" spans="13:18" x14ac:dyDescent="0.25">
      <c r="M3776" s="20"/>
      <c r="N3776" s="20"/>
      <c r="O3776" s="20"/>
      <c r="P3776" s="20"/>
      <c r="Q3776" s="20"/>
      <c r="R3776" s="20"/>
    </row>
    <row r="3777" spans="13:18" x14ac:dyDescent="0.25">
      <c r="M3777" s="20"/>
      <c r="N3777" s="20"/>
      <c r="O3777" s="20"/>
      <c r="P3777" s="20"/>
      <c r="Q3777" s="20"/>
      <c r="R3777" s="20"/>
    </row>
    <row r="3778" spans="13:18" x14ac:dyDescent="0.25">
      <c r="M3778" s="20"/>
      <c r="N3778" s="20"/>
      <c r="O3778" s="20"/>
      <c r="P3778" s="20"/>
      <c r="Q3778" s="20"/>
      <c r="R3778" s="20"/>
    </row>
    <row r="3779" spans="13:18" x14ac:dyDescent="0.25">
      <c r="M3779" s="20"/>
      <c r="N3779" s="20"/>
      <c r="O3779" s="20"/>
      <c r="P3779" s="20"/>
      <c r="Q3779" s="20"/>
      <c r="R3779" s="20"/>
    </row>
    <row r="3780" spans="13:18" x14ac:dyDescent="0.25">
      <c r="M3780" s="20"/>
      <c r="N3780" s="20"/>
      <c r="O3780" s="20"/>
      <c r="P3780" s="20"/>
      <c r="Q3780" s="20"/>
      <c r="R3780" s="20"/>
    </row>
    <row r="3781" spans="13:18" x14ac:dyDescent="0.25">
      <c r="M3781" s="20"/>
      <c r="N3781" s="20"/>
      <c r="O3781" s="20"/>
      <c r="P3781" s="20"/>
      <c r="Q3781" s="20"/>
      <c r="R3781" s="20"/>
    </row>
    <row r="3782" spans="13:18" x14ac:dyDescent="0.25">
      <c r="M3782" s="20"/>
      <c r="N3782" s="20"/>
      <c r="O3782" s="20"/>
      <c r="P3782" s="20"/>
      <c r="Q3782" s="20"/>
      <c r="R3782" s="20"/>
    </row>
    <row r="3783" spans="13:18" x14ac:dyDescent="0.25">
      <c r="M3783" s="20"/>
      <c r="N3783" s="20"/>
      <c r="O3783" s="20"/>
      <c r="P3783" s="20"/>
      <c r="Q3783" s="20"/>
      <c r="R3783" s="20"/>
    </row>
    <row r="3784" spans="13:18" x14ac:dyDescent="0.25">
      <c r="M3784" s="20"/>
      <c r="N3784" s="20"/>
      <c r="O3784" s="20"/>
      <c r="P3784" s="20"/>
      <c r="Q3784" s="20"/>
      <c r="R3784" s="20"/>
    </row>
    <row r="3785" spans="13:18" x14ac:dyDescent="0.25">
      <c r="M3785" s="20"/>
      <c r="N3785" s="20"/>
      <c r="O3785" s="20"/>
      <c r="P3785" s="20"/>
      <c r="Q3785" s="20"/>
      <c r="R3785" s="20"/>
    </row>
    <row r="3786" spans="13:18" x14ac:dyDescent="0.25">
      <c r="M3786" s="20"/>
      <c r="N3786" s="20"/>
      <c r="O3786" s="20"/>
      <c r="P3786" s="20"/>
      <c r="Q3786" s="20"/>
      <c r="R3786" s="20"/>
    </row>
    <row r="3787" spans="13:18" x14ac:dyDescent="0.25">
      <c r="M3787" s="20"/>
      <c r="N3787" s="20"/>
      <c r="O3787" s="20"/>
      <c r="P3787" s="20"/>
      <c r="Q3787" s="20"/>
      <c r="R3787" s="20"/>
    </row>
    <row r="3788" spans="13:18" x14ac:dyDescent="0.25">
      <c r="M3788" s="20"/>
      <c r="N3788" s="20"/>
      <c r="O3788" s="20"/>
      <c r="P3788" s="20"/>
      <c r="Q3788" s="20"/>
      <c r="R3788" s="20"/>
    </row>
    <row r="3789" spans="13:18" x14ac:dyDescent="0.25">
      <c r="M3789" s="20"/>
      <c r="N3789" s="20"/>
      <c r="O3789" s="20"/>
      <c r="P3789" s="20"/>
      <c r="Q3789" s="20"/>
      <c r="R3789" s="20"/>
    </row>
    <row r="3790" spans="13:18" x14ac:dyDescent="0.25">
      <c r="M3790" s="20"/>
      <c r="N3790" s="20"/>
      <c r="O3790" s="20"/>
      <c r="P3790" s="20"/>
      <c r="Q3790" s="20"/>
      <c r="R3790" s="20"/>
    </row>
    <row r="3791" spans="13:18" x14ac:dyDescent="0.25">
      <c r="M3791" s="20"/>
      <c r="N3791" s="20"/>
      <c r="O3791" s="20"/>
      <c r="P3791" s="20"/>
      <c r="Q3791" s="20"/>
      <c r="R3791" s="20"/>
    </row>
    <row r="3792" spans="13:18" x14ac:dyDescent="0.25">
      <c r="M3792" s="20"/>
      <c r="N3792" s="20"/>
      <c r="O3792" s="20"/>
      <c r="P3792" s="20"/>
      <c r="Q3792" s="20"/>
      <c r="R3792" s="20"/>
    </row>
    <row r="3793" spans="13:18" x14ac:dyDescent="0.25">
      <c r="M3793" s="20"/>
      <c r="N3793" s="20"/>
      <c r="O3793" s="20"/>
      <c r="P3793" s="20"/>
      <c r="Q3793" s="20"/>
      <c r="R3793" s="20"/>
    </row>
    <row r="3794" spans="13:18" x14ac:dyDescent="0.25">
      <c r="M3794" s="20"/>
      <c r="N3794" s="20"/>
      <c r="O3794" s="20"/>
      <c r="P3794" s="20"/>
      <c r="Q3794" s="20"/>
      <c r="R3794" s="20"/>
    </row>
    <row r="3795" spans="13:18" x14ac:dyDescent="0.25">
      <c r="M3795" s="20"/>
      <c r="N3795" s="20"/>
      <c r="O3795" s="20"/>
      <c r="P3795" s="20"/>
      <c r="Q3795" s="20"/>
      <c r="R3795" s="20"/>
    </row>
    <row r="3796" spans="13:18" x14ac:dyDescent="0.25">
      <c r="M3796" s="20"/>
      <c r="N3796" s="20"/>
      <c r="O3796" s="20"/>
      <c r="P3796" s="20"/>
      <c r="Q3796" s="20"/>
      <c r="R3796" s="20"/>
    </row>
    <row r="3797" spans="13:18" x14ac:dyDescent="0.25">
      <c r="M3797" s="20"/>
      <c r="N3797" s="20"/>
      <c r="O3797" s="20"/>
      <c r="P3797" s="20"/>
      <c r="Q3797" s="20"/>
      <c r="R3797" s="20"/>
    </row>
    <row r="3798" spans="13:18" x14ac:dyDescent="0.25">
      <c r="M3798" s="20"/>
      <c r="N3798" s="20"/>
      <c r="O3798" s="20"/>
      <c r="P3798" s="20"/>
      <c r="Q3798" s="20"/>
      <c r="R3798" s="20"/>
    </row>
    <row r="3799" spans="13:18" x14ac:dyDescent="0.25">
      <c r="M3799" s="20"/>
      <c r="N3799" s="20"/>
      <c r="O3799" s="20"/>
      <c r="P3799" s="20"/>
      <c r="Q3799" s="20"/>
      <c r="R3799" s="20"/>
    </row>
    <row r="3800" spans="13:18" x14ac:dyDescent="0.25">
      <c r="M3800" s="20"/>
      <c r="N3800" s="20"/>
      <c r="O3800" s="20"/>
      <c r="P3800" s="20"/>
      <c r="Q3800" s="20"/>
      <c r="R3800" s="20"/>
    </row>
    <row r="3801" spans="13:18" x14ac:dyDescent="0.25">
      <c r="M3801" s="20"/>
      <c r="N3801" s="20"/>
      <c r="O3801" s="20"/>
      <c r="P3801" s="20"/>
      <c r="Q3801" s="20"/>
      <c r="R3801" s="20"/>
    </row>
    <row r="3802" spans="13:18" x14ac:dyDescent="0.25">
      <c r="M3802" s="20"/>
      <c r="N3802" s="20"/>
      <c r="O3802" s="20"/>
      <c r="P3802" s="20"/>
      <c r="Q3802" s="20"/>
      <c r="R3802" s="20"/>
    </row>
    <row r="3803" spans="13:18" x14ac:dyDescent="0.25">
      <c r="M3803" s="20"/>
      <c r="N3803" s="20"/>
      <c r="O3803" s="20"/>
      <c r="P3803" s="20"/>
      <c r="Q3803" s="20"/>
      <c r="R3803" s="20"/>
    </row>
    <row r="3804" spans="13:18" x14ac:dyDescent="0.25">
      <c r="M3804" s="20"/>
      <c r="N3804" s="20"/>
      <c r="O3804" s="20"/>
      <c r="P3804" s="20"/>
      <c r="Q3804" s="20"/>
      <c r="R3804" s="20"/>
    </row>
    <row r="3805" spans="13:18" x14ac:dyDescent="0.25">
      <c r="M3805" s="20"/>
      <c r="N3805" s="20"/>
      <c r="O3805" s="20"/>
      <c r="P3805" s="20"/>
      <c r="Q3805" s="20"/>
      <c r="R3805" s="20"/>
    </row>
    <row r="3806" spans="13:18" x14ac:dyDescent="0.25">
      <c r="M3806" s="20"/>
      <c r="N3806" s="20"/>
      <c r="O3806" s="20"/>
      <c r="P3806" s="20"/>
      <c r="Q3806" s="20"/>
      <c r="R3806" s="20"/>
    </row>
    <row r="3807" spans="13:18" x14ac:dyDescent="0.25">
      <c r="M3807" s="20"/>
      <c r="N3807" s="20"/>
      <c r="O3807" s="20"/>
      <c r="P3807" s="20"/>
      <c r="Q3807" s="20"/>
      <c r="R3807" s="20"/>
    </row>
    <row r="3808" spans="13:18" x14ac:dyDescent="0.25">
      <c r="M3808" s="20"/>
      <c r="N3808" s="20"/>
      <c r="O3808" s="20"/>
      <c r="P3808" s="20"/>
      <c r="Q3808" s="20"/>
      <c r="R3808" s="20"/>
    </row>
    <row r="3809" spans="13:18" x14ac:dyDescent="0.25">
      <c r="M3809" s="20"/>
      <c r="N3809" s="20"/>
      <c r="O3809" s="20"/>
      <c r="P3809" s="20"/>
      <c r="Q3809" s="20"/>
      <c r="R3809" s="20"/>
    </row>
    <row r="3810" spans="13:18" x14ac:dyDescent="0.25">
      <c r="M3810" s="20"/>
      <c r="N3810" s="20"/>
      <c r="O3810" s="20"/>
      <c r="P3810" s="20"/>
      <c r="Q3810" s="20"/>
      <c r="R3810" s="20"/>
    </row>
    <row r="3811" spans="13:18" x14ac:dyDescent="0.25">
      <c r="M3811" s="20"/>
      <c r="N3811" s="20"/>
      <c r="O3811" s="20"/>
      <c r="P3811" s="20"/>
      <c r="Q3811" s="20"/>
      <c r="R3811" s="20"/>
    </row>
    <row r="3812" spans="13:18" x14ac:dyDescent="0.25">
      <c r="M3812" s="20"/>
      <c r="N3812" s="20"/>
      <c r="O3812" s="20"/>
      <c r="P3812" s="20"/>
      <c r="Q3812" s="20"/>
      <c r="R3812" s="20"/>
    </row>
    <row r="3813" spans="13:18" x14ac:dyDescent="0.25">
      <c r="M3813" s="20"/>
      <c r="N3813" s="20"/>
      <c r="O3813" s="20"/>
      <c r="P3813" s="20"/>
      <c r="Q3813" s="20"/>
      <c r="R3813" s="20"/>
    </row>
    <row r="3814" spans="13:18" x14ac:dyDescent="0.25">
      <c r="M3814" s="20"/>
      <c r="N3814" s="20"/>
      <c r="O3814" s="20"/>
      <c r="P3814" s="20"/>
      <c r="Q3814" s="20"/>
      <c r="R3814" s="20"/>
    </row>
    <row r="3815" spans="13:18" x14ac:dyDescent="0.25">
      <c r="M3815" s="20"/>
      <c r="N3815" s="20"/>
      <c r="O3815" s="20"/>
      <c r="P3815" s="20"/>
      <c r="Q3815" s="20"/>
      <c r="R3815" s="20"/>
    </row>
    <row r="3816" spans="13:18" x14ac:dyDescent="0.25">
      <c r="M3816" s="20"/>
      <c r="N3816" s="20"/>
      <c r="O3816" s="20"/>
      <c r="P3816" s="20"/>
      <c r="Q3816" s="20"/>
      <c r="R3816" s="20"/>
    </row>
    <row r="3817" spans="13:18" x14ac:dyDescent="0.25">
      <c r="M3817" s="20"/>
      <c r="N3817" s="20"/>
      <c r="O3817" s="20"/>
      <c r="P3817" s="20"/>
      <c r="Q3817" s="20"/>
      <c r="R3817" s="20"/>
    </row>
    <row r="3818" spans="13:18" x14ac:dyDescent="0.25">
      <c r="M3818" s="20"/>
      <c r="N3818" s="20"/>
      <c r="O3818" s="20"/>
      <c r="P3818" s="20"/>
      <c r="Q3818" s="20"/>
      <c r="R3818" s="20"/>
    </row>
    <row r="3819" spans="13:18" x14ac:dyDescent="0.25">
      <c r="M3819" s="20"/>
      <c r="N3819" s="20"/>
      <c r="O3819" s="20"/>
      <c r="P3819" s="20"/>
      <c r="Q3819" s="20"/>
      <c r="R3819" s="20"/>
    </row>
    <row r="3820" spans="13:18" x14ac:dyDescent="0.25">
      <c r="M3820" s="20"/>
      <c r="N3820" s="20"/>
      <c r="O3820" s="20"/>
      <c r="P3820" s="20"/>
      <c r="Q3820" s="20"/>
      <c r="R3820" s="20"/>
    </row>
    <row r="3821" spans="13:18" x14ac:dyDescent="0.25">
      <c r="M3821" s="20"/>
      <c r="N3821" s="20"/>
      <c r="O3821" s="20"/>
      <c r="P3821" s="20"/>
      <c r="Q3821" s="20"/>
      <c r="R3821" s="20"/>
    </row>
    <row r="3822" spans="13:18" x14ac:dyDescent="0.25">
      <c r="M3822" s="20"/>
      <c r="N3822" s="20"/>
      <c r="O3822" s="20"/>
      <c r="P3822" s="20"/>
      <c r="Q3822" s="20"/>
      <c r="R3822" s="20"/>
    </row>
    <row r="3823" spans="13:18" x14ac:dyDescent="0.25">
      <c r="M3823" s="20"/>
      <c r="N3823" s="20"/>
      <c r="O3823" s="20"/>
      <c r="P3823" s="20"/>
      <c r="Q3823" s="20"/>
      <c r="R3823" s="20"/>
    </row>
    <row r="3824" spans="13:18" x14ac:dyDescent="0.25">
      <c r="M3824" s="20"/>
      <c r="N3824" s="20"/>
      <c r="O3824" s="20"/>
      <c r="P3824" s="20"/>
      <c r="Q3824" s="20"/>
      <c r="R3824" s="20"/>
    </row>
    <row r="3825" spans="13:18" x14ac:dyDescent="0.25">
      <c r="M3825" s="20"/>
      <c r="N3825" s="20"/>
      <c r="O3825" s="20"/>
      <c r="P3825" s="20"/>
      <c r="Q3825" s="20"/>
      <c r="R3825" s="20"/>
    </row>
    <row r="3826" spans="13:18" x14ac:dyDescent="0.25">
      <c r="M3826" s="20"/>
      <c r="N3826" s="20"/>
      <c r="O3826" s="20"/>
      <c r="P3826" s="20"/>
      <c r="Q3826" s="20"/>
      <c r="R3826" s="20"/>
    </row>
    <row r="3827" spans="13:18" x14ac:dyDescent="0.25">
      <c r="M3827" s="20"/>
      <c r="N3827" s="20"/>
      <c r="O3827" s="20"/>
      <c r="P3827" s="20"/>
      <c r="Q3827" s="20"/>
      <c r="R3827" s="20"/>
    </row>
    <row r="3828" spans="13:18" x14ac:dyDescent="0.25">
      <c r="M3828" s="20"/>
      <c r="N3828" s="20"/>
      <c r="O3828" s="20"/>
      <c r="P3828" s="20"/>
      <c r="Q3828" s="20"/>
      <c r="R3828" s="20"/>
    </row>
    <row r="3829" spans="13:18" x14ac:dyDescent="0.25">
      <c r="M3829" s="20"/>
      <c r="N3829" s="20"/>
      <c r="O3829" s="20"/>
      <c r="P3829" s="20"/>
      <c r="Q3829" s="20"/>
      <c r="R3829" s="20"/>
    </row>
    <row r="3830" spans="13:18" x14ac:dyDescent="0.25">
      <c r="M3830" s="20"/>
      <c r="N3830" s="20"/>
      <c r="O3830" s="20"/>
      <c r="P3830" s="20"/>
      <c r="Q3830" s="20"/>
      <c r="R3830" s="20"/>
    </row>
    <row r="3831" spans="13:18" x14ac:dyDescent="0.25">
      <c r="M3831" s="20"/>
      <c r="N3831" s="20"/>
      <c r="O3831" s="20"/>
      <c r="P3831" s="20"/>
      <c r="Q3831" s="20"/>
      <c r="R3831" s="20"/>
    </row>
    <row r="3832" spans="13:18" x14ac:dyDescent="0.25">
      <c r="M3832" s="20"/>
      <c r="N3832" s="20"/>
      <c r="O3832" s="20"/>
      <c r="P3832" s="20"/>
      <c r="Q3832" s="20"/>
      <c r="R3832" s="20"/>
    </row>
    <row r="3833" spans="13:18" x14ac:dyDescent="0.25">
      <c r="M3833" s="20"/>
      <c r="N3833" s="20"/>
      <c r="O3833" s="20"/>
      <c r="P3833" s="20"/>
      <c r="Q3833" s="20"/>
      <c r="R3833" s="20"/>
    </row>
    <row r="3834" spans="13:18" x14ac:dyDescent="0.25">
      <c r="M3834" s="20"/>
      <c r="N3834" s="20"/>
      <c r="O3834" s="20"/>
      <c r="P3834" s="20"/>
      <c r="Q3834" s="20"/>
      <c r="R3834" s="20"/>
    </row>
    <row r="3835" spans="13:18" x14ac:dyDescent="0.25">
      <c r="M3835" s="20"/>
      <c r="N3835" s="20"/>
      <c r="O3835" s="20"/>
      <c r="P3835" s="20"/>
      <c r="Q3835" s="20"/>
      <c r="R3835" s="20"/>
    </row>
    <row r="3836" spans="13:18" x14ac:dyDescent="0.25">
      <c r="M3836" s="20"/>
      <c r="N3836" s="20"/>
      <c r="O3836" s="20"/>
      <c r="P3836" s="20"/>
      <c r="Q3836" s="20"/>
      <c r="R3836" s="20"/>
    </row>
    <row r="3837" spans="13:18" x14ac:dyDescent="0.25">
      <c r="M3837" s="20"/>
      <c r="N3837" s="20"/>
      <c r="O3837" s="20"/>
      <c r="P3837" s="20"/>
      <c r="Q3837" s="20"/>
      <c r="R3837" s="20"/>
    </row>
    <row r="3838" spans="13:18" x14ac:dyDescent="0.25">
      <c r="M3838" s="20"/>
      <c r="N3838" s="20"/>
      <c r="O3838" s="20"/>
      <c r="P3838" s="20"/>
      <c r="Q3838" s="20"/>
      <c r="R3838" s="20"/>
    </row>
    <row r="3839" spans="13:18" x14ac:dyDescent="0.25">
      <c r="M3839" s="20"/>
      <c r="N3839" s="20"/>
      <c r="O3839" s="20"/>
      <c r="P3839" s="20"/>
      <c r="Q3839" s="20"/>
      <c r="R3839" s="20"/>
    </row>
    <row r="3840" spans="13:18" x14ac:dyDescent="0.25">
      <c r="M3840" s="20"/>
      <c r="N3840" s="20"/>
      <c r="O3840" s="20"/>
      <c r="P3840" s="20"/>
      <c r="Q3840" s="20"/>
      <c r="R3840" s="20"/>
    </row>
    <row r="3841" spans="13:18" x14ac:dyDescent="0.25">
      <c r="M3841" s="20"/>
      <c r="N3841" s="20"/>
      <c r="O3841" s="20"/>
      <c r="P3841" s="20"/>
      <c r="Q3841" s="20"/>
      <c r="R3841" s="20"/>
    </row>
    <row r="3842" spans="13:18" x14ac:dyDescent="0.25">
      <c r="M3842" s="20"/>
      <c r="N3842" s="20"/>
      <c r="O3842" s="20"/>
      <c r="P3842" s="20"/>
      <c r="Q3842" s="20"/>
      <c r="R3842" s="20"/>
    </row>
    <row r="3843" spans="13:18" x14ac:dyDescent="0.25">
      <c r="M3843" s="20"/>
      <c r="N3843" s="20"/>
      <c r="O3843" s="20"/>
      <c r="P3843" s="20"/>
      <c r="Q3843" s="20"/>
      <c r="R3843" s="20"/>
    </row>
    <row r="3844" spans="13:18" x14ac:dyDescent="0.25">
      <c r="M3844" s="20"/>
      <c r="N3844" s="20"/>
      <c r="O3844" s="20"/>
      <c r="P3844" s="20"/>
      <c r="Q3844" s="20"/>
      <c r="R3844" s="20"/>
    </row>
    <row r="3845" spans="13:18" x14ac:dyDescent="0.25">
      <c r="M3845" s="20"/>
      <c r="N3845" s="20"/>
      <c r="O3845" s="20"/>
      <c r="P3845" s="20"/>
      <c r="Q3845" s="20"/>
      <c r="R3845" s="20"/>
    </row>
    <row r="3846" spans="13:18" x14ac:dyDescent="0.25">
      <c r="M3846" s="20"/>
      <c r="N3846" s="20"/>
      <c r="O3846" s="20"/>
      <c r="P3846" s="20"/>
      <c r="Q3846" s="20"/>
      <c r="R3846" s="20"/>
    </row>
    <row r="3847" spans="13:18" x14ac:dyDescent="0.25">
      <c r="M3847" s="20"/>
      <c r="N3847" s="20"/>
      <c r="O3847" s="20"/>
      <c r="P3847" s="20"/>
      <c r="Q3847" s="20"/>
      <c r="R3847" s="20"/>
    </row>
    <row r="3848" spans="13:18" x14ac:dyDescent="0.25">
      <c r="M3848" s="20"/>
      <c r="N3848" s="20"/>
      <c r="O3848" s="20"/>
      <c r="P3848" s="20"/>
      <c r="Q3848" s="20"/>
      <c r="R3848" s="20"/>
    </row>
    <row r="3849" spans="13:18" x14ac:dyDescent="0.25">
      <c r="M3849" s="20"/>
      <c r="N3849" s="20"/>
      <c r="O3849" s="20"/>
      <c r="P3849" s="20"/>
      <c r="Q3849" s="20"/>
      <c r="R3849" s="20"/>
    </row>
    <row r="3850" spans="13:18" x14ac:dyDescent="0.25">
      <c r="M3850" s="20"/>
      <c r="N3850" s="20"/>
      <c r="O3850" s="20"/>
      <c r="P3850" s="20"/>
      <c r="Q3850" s="20"/>
      <c r="R3850" s="20"/>
    </row>
    <row r="3851" spans="13:18" x14ac:dyDescent="0.25">
      <c r="M3851" s="20"/>
      <c r="N3851" s="20"/>
      <c r="O3851" s="20"/>
      <c r="P3851" s="20"/>
      <c r="Q3851" s="20"/>
      <c r="R3851" s="20"/>
    </row>
    <row r="3852" spans="13:18" x14ac:dyDescent="0.25">
      <c r="M3852" s="20"/>
      <c r="N3852" s="20"/>
      <c r="O3852" s="20"/>
      <c r="P3852" s="20"/>
      <c r="Q3852" s="20"/>
      <c r="R3852" s="20"/>
    </row>
    <row r="3853" spans="13:18" x14ac:dyDescent="0.25">
      <c r="M3853" s="20"/>
      <c r="N3853" s="20"/>
      <c r="O3853" s="20"/>
      <c r="P3853" s="20"/>
      <c r="Q3853" s="20"/>
      <c r="R3853" s="20"/>
    </row>
    <row r="3854" spans="13:18" x14ac:dyDescent="0.25">
      <c r="M3854" s="20"/>
      <c r="N3854" s="20"/>
      <c r="O3854" s="20"/>
      <c r="P3854" s="20"/>
      <c r="Q3854" s="20"/>
      <c r="R3854" s="20"/>
    </row>
    <row r="3855" spans="13:18" x14ac:dyDescent="0.25">
      <c r="M3855" s="20"/>
      <c r="N3855" s="20"/>
      <c r="O3855" s="20"/>
      <c r="P3855" s="20"/>
      <c r="Q3855" s="20"/>
      <c r="R3855" s="20"/>
    </row>
    <row r="3856" spans="13:18" x14ac:dyDescent="0.25">
      <c r="M3856" s="20"/>
      <c r="N3856" s="20"/>
      <c r="O3856" s="20"/>
      <c r="P3856" s="20"/>
      <c r="Q3856" s="20"/>
      <c r="R3856" s="20"/>
    </row>
    <row r="3857" spans="13:18" x14ac:dyDescent="0.25">
      <c r="M3857" s="20"/>
      <c r="N3857" s="20"/>
      <c r="O3857" s="20"/>
      <c r="P3857" s="20"/>
      <c r="Q3857" s="20"/>
      <c r="R3857" s="20"/>
    </row>
    <row r="3858" spans="13:18" x14ac:dyDescent="0.25">
      <c r="M3858" s="20"/>
      <c r="N3858" s="20"/>
      <c r="O3858" s="20"/>
      <c r="P3858" s="20"/>
      <c r="Q3858" s="20"/>
      <c r="R3858" s="20"/>
    </row>
    <row r="3859" spans="13:18" x14ac:dyDescent="0.25">
      <c r="M3859" s="20"/>
      <c r="N3859" s="20"/>
      <c r="O3859" s="20"/>
      <c r="P3859" s="20"/>
      <c r="Q3859" s="20"/>
      <c r="R3859" s="20"/>
    </row>
    <row r="3860" spans="13:18" x14ac:dyDescent="0.25">
      <c r="M3860" s="20"/>
      <c r="N3860" s="20"/>
      <c r="O3860" s="20"/>
      <c r="P3860" s="20"/>
      <c r="Q3860" s="20"/>
      <c r="R3860" s="20"/>
    </row>
    <row r="3861" spans="13:18" x14ac:dyDescent="0.25">
      <c r="M3861" s="20"/>
      <c r="N3861" s="20"/>
      <c r="O3861" s="20"/>
      <c r="P3861" s="20"/>
      <c r="Q3861" s="20"/>
      <c r="R3861" s="20"/>
    </row>
    <row r="3862" spans="13:18" x14ac:dyDescent="0.25">
      <c r="M3862" s="20"/>
      <c r="N3862" s="20"/>
      <c r="O3862" s="20"/>
      <c r="P3862" s="20"/>
      <c r="Q3862" s="20"/>
      <c r="R3862" s="20"/>
    </row>
    <row r="3863" spans="13:18" x14ac:dyDescent="0.25">
      <c r="M3863" s="20"/>
      <c r="N3863" s="20"/>
      <c r="O3863" s="20"/>
      <c r="P3863" s="20"/>
      <c r="Q3863" s="20"/>
      <c r="R3863" s="20"/>
    </row>
    <row r="3864" spans="13:18" x14ac:dyDescent="0.25">
      <c r="M3864" s="20"/>
      <c r="N3864" s="20"/>
      <c r="O3864" s="20"/>
      <c r="P3864" s="20"/>
      <c r="Q3864" s="20"/>
      <c r="R3864" s="20"/>
    </row>
    <row r="3865" spans="13:18" x14ac:dyDescent="0.25">
      <c r="M3865" s="20"/>
      <c r="N3865" s="20"/>
      <c r="O3865" s="20"/>
      <c r="P3865" s="20"/>
      <c r="Q3865" s="20"/>
      <c r="R3865" s="20"/>
    </row>
    <row r="3866" spans="13:18" x14ac:dyDescent="0.25">
      <c r="M3866" s="20"/>
      <c r="N3866" s="20"/>
      <c r="O3866" s="20"/>
      <c r="P3866" s="20"/>
      <c r="Q3866" s="20"/>
      <c r="R3866" s="20"/>
    </row>
    <row r="3867" spans="13:18" x14ac:dyDescent="0.25">
      <c r="M3867" s="20"/>
      <c r="N3867" s="20"/>
      <c r="O3867" s="20"/>
      <c r="P3867" s="20"/>
      <c r="Q3867" s="20"/>
      <c r="R3867" s="20"/>
    </row>
    <row r="3868" spans="13:18" x14ac:dyDescent="0.25">
      <c r="M3868" s="20"/>
      <c r="N3868" s="20"/>
      <c r="O3868" s="20"/>
      <c r="P3868" s="20"/>
      <c r="Q3868" s="20"/>
      <c r="R3868" s="20"/>
    </row>
    <row r="3869" spans="13:18" x14ac:dyDescent="0.25">
      <c r="M3869" s="20"/>
      <c r="N3869" s="20"/>
      <c r="O3869" s="20"/>
      <c r="P3869" s="20"/>
      <c r="Q3869" s="20"/>
      <c r="R3869" s="20"/>
    </row>
    <row r="3870" spans="13:18" x14ac:dyDescent="0.25">
      <c r="M3870" s="20"/>
      <c r="N3870" s="20"/>
      <c r="O3870" s="20"/>
      <c r="P3870" s="20"/>
      <c r="Q3870" s="20"/>
      <c r="R3870" s="20"/>
    </row>
    <row r="3871" spans="13:18" x14ac:dyDescent="0.25">
      <c r="M3871" s="20"/>
      <c r="N3871" s="20"/>
      <c r="O3871" s="20"/>
      <c r="P3871" s="20"/>
      <c r="Q3871" s="20"/>
      <c r="R3871" s="20"/>
    </row>
    <row r="3872" spans="13:18" x14ac:dyDescent="0.25">
      <c r="M3872" s="20"/>
      <c r="N3872" s="20"/>
      <c r="O3872" s="20"/>
      <c r="P3872" s="20"/>
      <c r="Q3872" s="20"/>
      <c r="R3872" s="20"/>
    </row>
    <row r="3873" spans="13:18" x14ac:dyDescent="0.25">
      <c r="M3873" s="20"/>
      <c r="N3873" s="20"/>
      <c r="O3873" s="20"/>
      <c r="P3873" s="20"/>
      <c r="Q3873" s="20"/>
      <c r="R3873" s="20"/>
    </row>
    <row r="3874" spans="13:18" x14ac:dyDescent="0.25">
      <c r="M3874" s="20"/>
      <c r="N3874" s="20"/>
      <c r="O3874" s="20"/>
      <c r="P3874" s="20"/>
      <c r="Q3874" s="20"/>
      <c r="R3874" s="20"/>
    </row>
    <row r="3875" spans="13:18" x14ac:dyDescent="0.25">
      <c r="M3875" s="20"/>
      <c r="N3875" s="20"/>
      <c r="O3875" s="20"/>
      <c r="P3875" s="20"/>
      <c r="Q3875" s="20"/>
      <c r="R3875" s="20"/>
    </row>
    <row r="3876" spans="13:18" x14ac:dyDescent="0.25">
      <c r="M3876" s="20"/>
      <c r="N3876" s="20"/>
      <c r="O3876" s="20"/>
      <c r="P3876" s="20"/>
      <c r="Q3876" s="20"/>
      <c r="R3876" s="20"/>
    </row>
    <row r="3877" spans="13:18" x14ac:dyDescent="0.25">
      <c r="M3877" s="20"/>
      <c r="N3877" s="20"/>
      <c r="O3877" s="20"/>
      <c r="P3877" s="20"/>
      <c r="Q3877" s="20"/>
      <c r="R3877" s="20"/>
    </row>
    <row r="3878" spans="13:18" x14ac:dyDescent="0.25">
      <c r="M3878" s="20"/>
      <c r="N3878" s="20"/>
      <c r="O3878" s="20"/>
      <c r="P3878" s="20"/>
      <c r="Q3878" s="20"/>
      <c r="R3878" s="20"/>
    </row>
    <row r="3879" spans="13:18" x14ac:dyDescent="0.25">
      <c r="M3879" s="20"/>
      <c r="N3879" s="20"/>
      <c r="O3879" s="20"/>
      <c r="P3879" s="20"/>
      <c r="Q3879" s="20"/>
      <c r="R3879" s="20"/>
    </row>
    <row r="3880" spans="13:18" x14ac:dyDescent="0.25">
      <c r="M3880" s="20"/>
      <c r="N3880" s="20"/>
      <c r="O3880" s="20"/>
      <c r="P3880" s="20"/>
      <c r="Q3880" s="20"/>
      <c r="R3880" s="20"/>
    </row>
    <row r="3881" spans="13:18" x14ac:dyDescent="0.25">
      <c r="M3881" s="20"/>
      <c r="N3881" s="20"/>
      <c r="O3881" s="20"/>
      <c r="P3881" s="20"/>
      <c r="Q3881" s="20"/>
      <c r="R3881" s="20"/>
    </row>
    <row r="3882" spans="13:18" x14ac:dyDescent="0.25">
      <c r="M3882" s="20"/>
      <c r="N3882" s="20"/>
      <c r="O3882" s="20"/>
      <c r="P3882" s="20"/>
      <c r="Q3882" s="20"/>
      <c r="R3882" s="20"/>
    </row>
    <row r="3883" spans="13:18" x14ac:dyDescent="0.25">
      <c r="M3883" s="20"/>
      <c r="N3883" s="20"/>
      <c r="O3883" s="20"/>
      <c r="P3883" s="20"/>
      <c r="Q3883" s="20"/>
      <c r="R3883" s="20"/>
    </row>
    <row r="3884" spans="13:18" x14ac:dyDescent="0.25">
      <c r="M3884" s="20"/>
      <c r="N3884" s="20"/>
      <c r="O3884" s="20"/>
      <c r="P3884" s="20"/>
      <c r="Q3884" s="20"/>
      <c r="R3884" s="20"/>
    </row>
    <row r="3885" spans="13:18" x14ac:dyDescent="0.25">
      <c r="M3885" s="20"/>
      <c r="N3885" s="20"/>
      <c r="O3885" s="20"/>
      <c r="P3885" s="20"/>
      <c r="Q3885" s="20"/>
      <c r="R3885" s="20"/>
    </row>
    <row r="3886" spans="13:18" x14ac:dyDescent="0.25">
      <c r="M3886" s="20"/>
      <c r="N3886" s="20"/>
      <c r="O3886" s="20"/>
      <c r="P3886" s="20"/>
      <c r="Q3886" s="20"/>
      <c r="R3886" s="20"/>
    </row>
    <row r="3887" spans="13:18" x14ac:dyDescent="0.25">
      <c r="M3887" s="20"/>
      <c r="N3887" s="20"/>
      <c r="O3887" s="20"/>
      <c r="P3887" s="20"/>
      <c r="Q3887" s="20"/>
      <c r="R3887" s="20"/>
    </row>
    <row r="3888" spans="13:18" x14ac:dyDescent="0.25">
      <c r="M3888" s="20"/>
      <c r="N3888" s="20"/>
      <c r="O3888" s="20"/>
      <c r="P3888" s="20"/>
      <c r="Q3888" s="20"/>
      <c r="R3888" s="20"/>
    </row>
    <row r="3889" spans="13:18" x14ac:dyDescent="0.25">
      <c r="M3889" s="20"/>
      <c r="N3889" s="20"/>
      <c r="O3889" s="20"/>
      <c r="P3889" s="20"/>
      <c r="Q3889" s="20"/>
      <c r="R3889" s="20"/>
    </row>
    <row r="3890" spans="13:18" x14ac:dyDescent="0.25">
      <c r="M3890" s="20"/>
      <c r="N3890" s="20"/>
      <c r="O3890" s="20"/>
      <c r="P3890" s="20"/>
      <c r="Q3890" s="20"/>
      <c r="R3890" s="20"/>
    </row>
    <row r="3891" spans="13:18" x14ac:dyDescent="0.25">
      <c r="M3891" s="20"/>
      <c r="N3891" s="20"/>
      <c r="O3891" s="20"/>
      <c r="P3891" s="20"/>
      <c r="Q3891" s="20"/>
      <c r="R3891" s="20"/>
    </row>
    <row r="3892" spans="13:18" x14ac:dyDescent="0.25">
      <c r="M3892" s="20"/>
      <c r="N3892" s="20"/>
      <c r="O3892" s="20"/>
      <c r="P3892" s="20"/>
      <c r="Q3892" s="20"/>
      <c r="R3892" s="20"/>
    </row>
    <row r="3893" spans="13:18" x14ac:dyDescent="0.25">
      <c r="M3893" s="20"/>
      <c r="N3893" s="20"/>
      <c r="O3893" s="20"/>
      <c r="P3893" s="20"/>
      <c r="Q3893" s="20"/>
      <c r="R3893" s="20"/>
    </row>
    <row r="3894" spans="13:18" x14ac:dyDescent="0.25">
      <c r="M3894" s="20"/>
      <c r="N3894" s="20"/>
      <c r="O3894" s="20"/>
      <c r="P3894" s="20"/>
      <c r="Q3894" s="20"/>
      <c r="R3894" s="20"/>
    </row>
    <row r="3895" spans="13:18" x14ac:dyDescent="0.25">
      <c r="M3895" s="20"/>
      <c r="N3895" s="20"/>
      <c r="O3895" s="20"/>
      <c r="P3895" s="20"/>
      <c r="Q3895" s="20"/>
      <c r="R3895" s="20"/>
    </row>
    <row r="3896" spans="13:18" x14ac:dyDescent="0.25">
      <c r="M3896" s="20"/>
      <c r="N3896" s="20"/>
      <c r="O3896" s="20"/>
      <c r="P3896" s="20"/>
      <c r="Q3896" s="20"/>
      <c r="R3896" s="20"/>
    </row>
    <row r="3897" spans="13:18" x14ac:dyDescent="0.25">
      <c r="M3897" s="20"/>
      <c r="N3897" s="20"/>
      <c r="O3897" s="20"/>
      <c r="P3897" s="20"/>
      <c r="Q3897" s="20"/>
      <c r="R3897" s="20"/>
    </row>
    <row r="3898" spans="13:18" x14ac:dyDescent="0.25">
      <c r="M3898" s="20"/>
      <c r="N3898" s="20"/>
      <c r="O3898" s="20"/>
      <c r="P3898" s="20"/>
      <c r="Q3898" s="20"/>
      <c r="R3898" s="20"/>
    </row>
    <row r="3899" spans="13:18" x14ac:dyDescent="0.25">
      <c r="M3899" s="20"/>
      <c r="N3899" s="20"/>
      <c r="O3899" s="20"/>
      <c r="P3899" s="20"/>
      <c r="Q3899" s="20"/>
      <c r="R3899" s="20"/>
    </row>
    <row r="3900" spans="13:18" x14ac:dyDescent="0.25">
      <c r="M3900" s="20"/>
      <c r="N3900" s="20"/>
      <c r="O3900" s="20"/>
      <c r="P3900" s="20"/>
      <c r="Q3900" s="20"/>
      <c r="R3900" s="20"/>
    </row>
    <row r="3901" spans="13:18" x14ac:dyDescent="0.25">
      <c r="M3901" s="20"/>
      <c r="N3901" s="20"/>
      <c r="O3901" s="20"/>
      <c r="P3901" s="20"/>
      <c r="Q3901" s="20"/>
      <c r="R3901" s="20"/>
    </row>
    <row r="3902" spans="13:18" x14ac:dyDescent="0.25">
      <c r="M3902" s="20"/>
      <c r="N3902" s="20"/>
      <c r="O3902" s="20"/>
      <c r="P3902" s="20"/>
      <c r="Q3902" s="20"/>
      <c r="R3902" s="20"/>
    </row>
    <row r="3903" spans="13:18" x14ac:dyDescent="0.25">
      <c r="M3903" s="20"/>
      <c r="N3903" s="20"/>
      <c r="O3903" s="20"/>
      <c r="P3903" s="20"/>
      <c r="Q3903" s="20"/>
      <c r="R3903" s="20"/>
    </row>
    <row r="3904" spans="13:18" x14ac:dyDescent="0.25">
      <c r="M3904" s="20"/>
      <c r="N3904" s="20"/>
      <c r="O3904" s="20"/>
      <c r="P3904" s="20"/>
      <c r="Q3904" s="20"/>
      <c r="R3904" s="20"/>
    </row>
    <row r="3905" spans="13:18" x14ac:dyDescent="0.25">
      <c r="M3905" s="20"/>
      <c r="N3905" s="20"/>
      <c r="O3905" s="20"/>
      <c r="P3905" s="20"/>
      <c r="Q3905" s="20"/>
      <c r="R3905" s="20"/>
    </row>
    <row r="3906" spans="13:18" x14ac:dyDescent="0.25">
      <c r="M3906" s="20"/>
      <c r="N3906" s="20"/>
      <c r="O3906" s="20"/>
      <c r="P3906" s="20"/>
      <c r="Q3906" s="20"/>
      <c r="R3906" s="20"/>
    </row>
    <row r="3907" spans="13:18" x14ac:dyDescent="0.25">
      <c r="M3907" s="20"/>
      <c r="N3907" s="20"/>
      <c r="O3907" s="20"/>
      <c r="P3907" s="20"/>
      <c r="Q3907" s="20"/>
      <c r="R3907" s="20"/>
    </row>
    <row r="3908" spans="13:18" x14ac:dyDescent="0.25">
      <c r="M3908" s="20"/>
      <c r="N3908" s="20"/>
      <c r="O3908" s="20"/>
      <c r="P3908" s="20"/>
      <c r="Q3908" s="20"/>
      <c r="R3908" s="20"/>
    </row>
    <row r="3909" spans="13:18" x14ac:dyDescent="0.25">
      <c r="M3909" s="20"/>
      <c r="N3909" s="20"/>
      <c r="O3909" s="20"/>
      <c r="P3909" s="20"/>
      <c r="Q3909" s="20"/>
      <c r="R3909" s="20"/>
    </row>
    <row r="3910" spans="13:18" x14ac:dyDescent="0.25">
      <c r="M3910" s="20"/>
      <c r="N3910" s="20"/>
      <c r="O3910" s="20"/>
      <c r="P3910" s="20"/>
      <c r="Q3910" s="20"/>
      <c r="R3910" s="20"/>
    </row>
    <row r="3911" spans="13:18" x14ac:dyDescent="0.25">
      <c r="M3911" s="20"/>
      <c r="N3911" s="20"/>
      <c r="O3911" s="20"/>
      <c r="P3911" s="20"/>
      <c r="Q3911" s="20"/>
      <c r="R3911" s="20"/>
    </row>
    <row r="3912" spans="13:18" x14ac:dyDescent="0.25">
      <c r="M3912" s="20"/>
      <c r="N3912" s="20"/>
      <c r="O3912" s="20"/>
      <c r="P3912" s="20"/>
      <c r="Q3912" s="20"/>
      <c r="R3912" s="20"/>
    </row>
    <row r="3913" spans="13:18" x14ac:dyDescent="0.25">
      <c r="M3913" s="20"/>
      <c r="N3913" s="20"/>
      <c r="O3913" s="20"/>
      <c r="P3913" s="20"/>
      <c r="Q3913" s="20"/>
      <c r="R3913" s="20"/>
    </row>
    <row r="3914" spans="13:18" x14ac:dyDescent="0.25">
      <c r="M3914" s="20"/>
      <c r="N3914" s="20"/>
      <c r="O3914" s="20"/>
      <c r="P3914" s="20"/>
      <c r="Q3914" s="20"/>
      <c r="R3914" s="20"/>
    </row>
    <row r="3915" spans="13:18" x14ac:dyDescent="0.25">
      <c r="M3915" s="20"/>
      <c r="N3915" s="20"/>
      <c r="O3915" s="20"/>
      <c r="P3915" s="20"/>
      <c r="Q3915" s="20"/>
      <c r="R3915" s="20"/>
    </row>
    <row r="3916" spans="13:18" x14ac:dyDescent="0.25">
      <c r="M3916" s="20"/>
      <c r="N3916" s="20"/>
      <c r="O3916" s="20"/>
      <c r="P3916" s="20"/>
      <c r="Q3916" s="20"/>
      <c r="R3916" s="20"/>
    </row>
    <row r="3917" spans="13:18" x14ac:dyDescent="0.25">
      <c r="M3917" s="20"/>
      <c r="N3917" s="20"/>
      <c r="O3917" s="20"/>
      <c r="P3917" s="20"/>
      <c r="Q3917" s="20"/>
      <c r="R3917" s="20"/>
    </row>
    <row r="3918" spans="13:18" x14ac:dyDescent="0.25">
      <c r="M3918" s="20"/>
      <c r="N3918" s="20"/>
      <c r="O3918" s="20"/>
      <c r="P3918" s="20"/>
      <c r="Q3918" s="20"/>
      <c r="R3918" s="20"/>
    </row>
    <row r="3919" spans="13:18" x14ac:dyDescent="0.25">
      <c r="M3919" s="20"/>
      <c r="N3919" s="20"/>
      <c r="O3919" s="20"/>
      <c r="P3919" s="20"/>
      <c r="Q3919" s="20"/>
      <c r="R3919" s="20"/>
    </row>
    <row r="3920" spans="13:18" x14ac:dyDescent="0.25">
      <c r="M3920" s="20"/>
      <c r="N3920" s="20"/>
      <c r="O3920" s="20"/>
      <c r="P3920" s="20"/>
      <c r="Q3920" s="20"/>
      <c r="R3920" s="20"/>
    </row>
    <row r="3921" spans="13:18" x14ac:dyDescent="0.25">
      <c r="M3921" s="20"/>
      <c r="N3921" s="20"/>
      <c r="O3921" s="20"/>
      <c r="P3921" s="20"/>
      <c r="Q3921" s="20"/>
      <c r="R3921" s="20"/>
    </row>
    <row r="3922" spans="13:18" x14ac:dyDescent="0.25">
      <c r="M3922" s="20"/>
      <c r="N3922" s="20"/>
      <c r="O3922" s="20"/>
      <c r="P3922" s="20"/>
      <c r="Q3922" s="20"/>
      <c r="R3922" s="20"/>
    </row>
    <row r="3923" spans="13:18" x14ac:dyDescent="0.25">
      <c r="M3923" s="20"/>
      <c r="N3923" s="20"/>
      <c r="O3923" s="20"/>
      <c r="P3923" s="20"/>
      <c r="Q3923" s="20"/>
      <c r="R3923" s="20"/>
    </row>
    <row r="3924" spans="13:18" x14ac:dyDescent="0.25">
      <c r="M3924" s="20"/>
      <c r="N3924" s="20"/>
      <c r="O3924" s="20"/>
      <c r="P3924" s="20"/>
      <c r="Q3924" s="20"/>
      <c r="R3924" s="20"/>
    </row>
    <row r="3925" spans="13:18" x14ac:dyDescent="0.25">
      <c r="M3925" s="20"/>
      <c r="N3925" s="20"/>
      <c r="O3925" s="20"/>
      <c r="P3925" s="20"/>
      <c r="Q3925" s="20"/>
      <c r="R3925" s="20"/>
    </row>
    <row r="3926" spans="13:18" x14ac:dyDescent="0.25">
      <c r="M3926" s="20"/>
      <c r="N3926" s="20"/>
      <c r="O3926" s="20"/>
      <c r="P3926" s="20"/>
      <c r="Q3926" s="20"/>
      <c r="R3926" s="20"/>
    </row>
    <row r="3927" spans="13:18" x14ac:dyDescent="0.25">
      <c r="M3927" s="20"/>
      <c r="N3927" s="20"/>
      <c r="O3927" s="20"/>
      <c r="P3927" s="20"/>
      <c r="Q3927" s="20"/>
      <c r="R3927" s="20"/>
    </row>
    <row r="3928" spans="13:18" x14ac:dyDescent="0.25">
      <c r="M3928" s="20"/>
      <c r="N3928" s="20"/>
      <c r="O3928" s="20"/>
      <c r="P3928" s="20"/>
      <c r="Q3928" s="20"/>
      <c r="R3928" s="20"/>
    </row>
    <row r="3929" spans="13:18" x14ac:dyDescent="0.25">
      <c r="M3929" s="20"/>
      <c r="N3929" s="20"/>
      <c r="O3929" s="20"/>
      <c r="P3929" s="20"/>
      <c r="Q3929" s="20"/>
      <c r="R3929" s="20"/>
    </row>
    <row r="3930" spans="13:18" x14ac:dyDescent="0.25">
      <c r="M3930" s="20"/>
      <c r="N3930" s="20"/>
      <c r="O3930" s="20"/>
      <c r="P3930" s="20"/>
      <c r="Q3930" s="20"/>
      <c r="R3930" s="20"/>
    </row>
    <row r="3931" spans="13:18" x14ac:dyDescent="0.25">
      <c r="M3931" s="20"/>
      <c r="N3931" s="20"/>
      <c r="O3931" s="20"/>
      <c r="P3931" s="20"/>
      <c r="Q3931" s="20"/>
      <c r="R3931" s="20"/>
    </row>
    <row r="3932" spans="13:18" x14ac:dyDescent="0.25">
      <c r="M3932" s="20"/>
      <c r="N3932" s="20"/>
      <c r="O3932" s="20"/>
      <c r="P3932" s="20"/>
      <c r="Q3932" s="20"/>
      <c r="R3932" s="20"/>
    </row>
    <row r="3933" spans="13:18" x14ac:dyDescent="0.25">
      <c r="M3933" s="20"/>
      <c r="N3933" s="20"/>
      <c r="O3933" s="20"/>
      <c r="P3933" s="20"/>
      <c r="Q3933" s="20"/>
      <c r="R3933" s="20"/>
    </row>
    <row r="3934" spans="13:18" x14ac:dyDescent="0.25">
      <c r="M3934" s="20"/>
      <c r="N3934" s="20"/>
      <c r="O3934" s="20"/>
      <c r="P3934" s="20"/>
      <c r="Q3934" s="20"/>
      <c r="R3934" s="20"/>
    </row>
    <row r="3935" spans="13:18" x14ac:dyDescent="0.25">
      <c r="M3935" s="20"/>
      <c r="N3935" s="20"/>
      <c r="O3935" s="20"/>
      <c r="P3935" s="20"/>
      <c r="Q3935" s="20"/>
      <c r="R3935" s="20"/>
    </row>
    <row r="3936" spans="13:18" x14ac:dyDescent="0.25">
      <c r="M3936" s="20"/>
      <c r="N3936" s="20"/>
      <c r="O3936" s="20"/>
      <c r="P3936" s="20"/>
      <c r="Q3936" s="20"/>
      <c r="R3936" s="20"/>
    </row>
    <row r="3937" spans="13:18" x14ac:dyDescent="0.25">
      <c r="M3937" s="20"/>
      <c r="N3937" s="20"/>
      <c r="O3937" s="20"/>
      <c r="P3937" s="20"/>
      <c r="Q3937" s="20"/>
      <c r="R3937" s="20"/>
    </row>
    <row r="3938" spans="13:18" x14ac:dyDescent="0.25">
      <c r="M3938" s="20"/>
      <c r="N3938" s="20"/>
      <c r="O3938" s="20"/>
      <c r="P3938" s="20"/>
      <c r="Q3938" s="20"/>
      <c r="R3938" s="20"/>
    </row>
    <row r="3939" spans="13:18" x14ac:dyDescent="0.25">
      <c r="M3939" s="20"/>
      <c r="N3939" s="20"/>
      <c r="O3939" s="20"/>
      <c r="P3939" s="20"/>
      <c r="Q3939" s="20"/>
      <c r="R3939" s="20"/>
    </row>
    <row r="3940" spans="13:18" x14ac:dyDescent="0.25">
      <c r="M3940" s="20"/>
      <c r="N3940" s="20"/>
      <c r="O3940" s="20"/>
      <c r="P3940" s="20"/>
      <c r="Q3940" s="20"/>
      <c r="R3940" s="20"/>
    </row>
    <row r="3941" spans="13:18" x14ac:dyDescent="0.25">
      <c r="M3941" s="20"/>
      <c r="N3941" s="20"/>
      <c r="O3941" s="20"/>
      <c r="P3941" s="20"/>
      <c r="Q3941" s="20"/>
      <c r="R3941" s="20"/>
    </row>
    <row r="3942" spans="13:18" x14ac:dyDescent="0.25">
      <c r="M3942" s="20"/>
      <c r="N3942" s="20"/>
      <c r="O3942" s="20"/>
      <c r="P3942" s="20"/>
      <c r="Q3942" s="20"/>
      <c r="R3942" s="20"/>
    </row>
    <row r="3943" spans="13:18" x14ac:dyDescent="0.25">
      <c r="M3943" s="20"/>
      <c r="N3943" s="20"/>
      <c r="O3943" s="20"/>
      <c r="P3943" s="20"/>
      <c r="Q3943" s="20"/>
      <c r="R3943" s="20"/>
    </row>
    <row r="3944" spans="13:18" x14ac:dyDescent="0.25">
      <c r="M3944" s="20"/>
      <c r="N3944" s="20"/>
      <c r="O3944" s="20"/>
      <c r="P3944" s="20"/>
      <c r="Q3944" s="20"/>
      <c r="R3944" s="20"/>
    </row>
    <row r="3945" spans="13:18" x14ac:dyDescent="0.25">
      <c r="M3945" s="20"/>
      <c r="N3945" s="20"/>
      <c r="O3945" s="20"/>
      <c r="P3945" s="20"/>
      <c r="Q3945" s="20"/>
      <c r="R3945" s="20"/>
    </row>
    <row r="3946" spans="13:18" x14ac:dyDescent="0.25">
      <c r="M3946" s="20"/>
      <c r="N3946" s="20"/>
      <c r="O3946" s="20"/>
      <c r="P3946" s="20"/>
      <c r="Q3946" s="20"/>
      <c r="R3946" s="20"/>
    </row>
    <row r="3947" spans="13:18" x14ac:dyDescent="0.25">
      <c r="M3947" s="20"/>
      <c r="N3947" s="20"/>
      <c r="O3947" s="20"/>
      <c r="P3947" s="20"/>
      <c r="Q3947" s="20"/>
      <c r="R3947" s="20"/>
    </row>
    <row r="3948" spans="13:18" x14ac:dyDescent="0.25">
      <c r="M3948" s="20"/>
      <c r="N3948" s="20"/>
      <c r="O3948" s="20"/>
      <c r="P3948" s="20"/>
      <c r="Q3948" s="20"/>
      <c r="R3948" s="20"/>
    </row>
    <row r="3949" spans="13:18" x14ac:dyDescent="0.25">
      <c r="M3949" s="20"/>
      <c r="N3949" s="20"/>
      <c r="O3949" s="20"/>
      <c r="P3949" s="20"/>
      <c r="Q3949" s="20"/>
      <c r="R3949" s="20"/>
    </row>
    <row r="3950" spans="13:18" x14ac:dyDescent="0.25">
      <c r="M3950" s="20"/>
      <c r="N3950" s="20"/>
      <c r="O3950" s="20"/>
      <c r="P3950" s="20"/>
      <c r="Q3950" s="20"/>
      <c r="R3950" s="20"/>
    </row>
    <row r="3951" spans="13:18" x14ac:dyDescent="0.25">
      <c r="M3951" s="20"/>
      <c r="N3951" s="20"/>
      <c r="O3951" s="20"/>
      <c r="P3951" s="20"/>
      <c r="Q3951" s="20"/>
      <c r="R3951" s="20"/>
    </row>
    <row r="3952" spans="13:18" x14ac:dyDescent="0.25">
      <c r="M3952" s="20"/>
      <c r="N3952" s="20"/>
      <c r="O3952" s="20"/>
      <c r="P3952" s="20"/>
      <c r="Q3952" s="20"/>
      <c r="R3952" s="20"/>
    </row>
    <row r="3953" spans="13:18" x14ac:dyDescent="0.25">
      <c r="M3953" s="20"/>
      <c r="N3953" s="20"/>
      <c r="O3953" s="20"/>
      <c r="P3953" s="20"/>
      <c r="Q3953" s="20"/>
      <c r="R3953" s="20"/>
    </row>
    <row r="3954" spans="13:18" x14ac:dyDescent="0.25">
      <c r="M3954" s="20"/>
      <c r="N3954" s="20"/>
      <c r="O3954" s="20"/>
      <c r="P3954" s="20"/>
      <c r="Q3954" s="20"/>
      <c r="R3954" s="20"/>
    </row>
    <row r="3955" spans="13:18" x14ac:dyDescent="0.25">
      <c r="M3955" s="20"/>
      <c r="N3955" s="20"/>
      <c r="O3955" s="20"/>
      <c r="P3955" s="20"/>
      <c r="Q3955" s="20"/>
      <c r="R3955" s="20"/>
    </row>
    <row r="3956" spans="13:18" x14ac:dyDescent="0.25">
      <c r="M3956" s="20"/>
      <c r="N3956" s="20"/>
      <c r="O3956" s="20"/>
      <c r="P3956" s="20"/>
      <c r="Q3956" s="20"/>
      <c r="R3956" s="20"/>
    </row>
    <row r="3957" spans="13:18" x14ac:dyDescent="0.25">
      <c r="M3957" s="20"/>
      <c r="N3957" s="20"/>
      <c r="O3957" s="20"/>
      <c r="P3957" s="20"/>
      <c r="Q3957" s="20"/>
      <c r="R3957" s="20"/>
    </row>
    <row r="3958" spans="13:18" x14ac:dyDescent="0.25">
      <c r="M3958" s="20"/>
      <c r="N3958" s="20"/>
      <c r="O3958" s="20"/>
      <c r="P3958" s="20"/>
      <c r="Q3958" s="20"/>
      <c r="R3958" s="20"/>
    </row>
    <row r="3959" spans="13:18" x14ac:dyDescent="0.25">
      <c r="M3959" s="20"/>
      <c r="N3959" s="20"/>
      <c r="O3959" s="20"/>
      <c r="P3959" s="20"/>
      <c r="Q3959" s="20"/>
      <c r="R3959" s="20"/>
    </row>
    <row r="3960" spans="13:18" x14ac:dyDescent="0.25">
      <c r="M3960" s="20"/>
      <c r="N3960" s="20"/>
      <c r="O3960" s="20"/>
      <c r="P3960" s="20"/>
      <c r="Q3960" s="20"/>
      <c r="R3960" s="20"/>
    </row>
    <row r="3961" spans="13:18" x14ac:dyDescent="0.25">
      <c r="M3961" s="20"/>
      <c r="N3961" s="20"/>
      <c r="O3961" s="20"/>
      <c r="P3961" s="20"/>
      <c r="Q3961" s="20"/>
      <c r="R3961" s="20"/>
    </row>
    <row r="3962" spans="13:18" x14ac:dyDescent="0.25">
      <c r="M3962" s="20"/>
      <c r="N3962" s="20"/>
      <c r="O3962" s="20"/>
      <c r="P3962" s="20"/>
      <c r="Q3962" s="20"/>
      <c r="R3962" s="20"/>
    </row>
    <row r="3963" spans="13:18" x14ac:dyDescent="0.25">
      <c r="M3963" s="20"/>
      <c r="N3963" s="20"/>
      <c r="O3963" s="20"/>
      <c r="P3963" s="20"/>
      <c r="Q3963" s="20"/>
      <c r="R3963" s="20"/>
    </row>
    <row r="3964" spans="13:18" x14ac:dyDescent="0.25">
      <c r="M3964" s="20"/>
      <c r="N3964" s="20"/>
      <c r="O3964" s="20"/>
      <c r="P3964" s="20"/>
      <c r="Q3964" s="20"/>
      <c r="R3964" s="20"/>
    </row>
    <row r="3965" spans="13:18" x14ac:dyDescent="0.25">
      <c r="M3965" s="20"/>
      <c r="N3965" s="20"/>
      <c r="O3965" s="20"/>
      <c r="P3965" s="20"/>
      <c r="Q3965" s="20"/>
      <c r="R3965" s="20"/>
    </row>
    <row r="3966" spans="13:18" x14ac:dyDescent="0.25">
      <c r="M3966" s="20"/>
      <c r="N3966" s="20"/>
      <c r="O3966" s="20"/>
      <c r="P3966" s="20"/>
      <c r="Q3966" s="20"/>
      <c r="R3966" s="20"/>
    </row>
    <row r="3967" spans="13:18" x14ac:dyDescent="0.25">
      <c r="M3967" s="20"/>
      <c r="N3967" s="20"/>
      <c r="O3967" s="20"/>
      <c r="P3967" s="20"/>
      <c r="Q3967" s="20"/>
      <c r="R3967" s="20"/>
    </row>
    <row r="3968" spans="13:18" x14ac:dyDescent="0.25">
      <c r="M3968" s="20"/>
      <c r="N3968" s="20"/>
      <c r="O3968" s="20"/>
      <c r="P3968" s="20"/>
      <c r="Q3968" s="20"/>
      <c r="R3968" s="20"/>
    </row>
    <row r="3969" spans="13:18" x14ac:dyDescent="0.25">
      <c r="M3969" s="20"/>
      <c r="N3969" s="20"/>
      <c r="O3969" s="20"/>
      <c r="P3969" s="20"/>
      <c r="Q3969" s="20"/>
      <c r="R3969" s="20"/>
    </row>
    <row r="3970" spans="13:18" x14ac:dyDescent="0.25">
      <c r="M3970" s="20"/>
      <c r="N3970" s="20"/>
      <c r="O3970" s="20"/>
      <c r="P3970" s="20"/>
      <c r="Q3970" s="20"/>
      <c r="R3970" s="20"/>
    </row>
    <row r="3971" spans="13:18" x14ac:dyDescent="0.25">
      <c r="M3971" s="20"/>
      <c r="N3971" s="20"/>
      <c r="O3971" s="20"/>
      <c r="P3971" s="20"/>
      <c r="Q3971" s="20"/>
      <c r="R3971" s="20"/>
    </row>
    <row r="3972" spans="13:18" x14ac:dyDescent="0.25">
      <c r="M3972" s="20"/>
      <c r="N3972" s="20"/>
      <c r="O3972" s="20"/>
      <c r="P3972" s="20"/>
      <c r="Q3972" s="20"/>
      <c r="R3972" s="20"/>
    </row>
    <row r="3973" spans="13:18" x14ac:dyDescent="0.25">
      <c r="M3973" s="20"/>
      <c r="N3973" s="20"/>
      <c r="O3973" s="20"/>
      <c r="P3973" s="20"/>
      <c r="Q3973" s="20"/>
      <c r="R3973" s="20"/>
    </row>
    <row r="3974" spans="13:18" x14ac:dyDescent="0.25">
      <c r="M3974" s="20"/>
      <c r="N3974" s="20"/>
      <c r="O3974" s="20"/>
      <c r="P3974" s="20"/>
      <c r="Q3974" s="20"/>
      <c r="R3974" s="20"/>
    </row>
    <row r="3975" spans="13:18" x14ac:dyDescent="0.25">
      <c r="M3975" s="20"/>
      <c r="N3975" s="20"/>
      <c r="O3975" s="20"/>
      <c r="P3975" s="20"/>
      <c r="Q3975" s="20"/>
      <c r="R3975" s="20"/>
    </row>
    <row r="3976" spans="13:18" x14ac:dyDescent="0.25">
      <c r="M3976" s="20"/>
      <c r="N3976" s="20"/>
      <c r="O3976" s="20"/>
      <c r="P3976" s="20"/>
      <c r="Q3976" s="20"/>
      <c r="R3976" s="20"/>
    </row>
    <row r="3977" spans="13:18" x14ac:dyDescent="0.25">
      <c r="M3977" s="20"/>
      <c r="N3977" s="20"/>
      <c r="O3977" s="20"/>
      <c r="P3977" s="20"/>
      <c r="Q3977" s="20"/>
      <c r="R3977" s="20"/>
    </row>
    <row r="3978" spans="13:18" x14ac:dyDescent="0.25">
      <c r="M3978" s="20"/>
      <c r="N3978" s="20"/>
      <c r="O3978" s="20"/>
      <c r="P3978" s="20"/>
      <c r="Q3978" s="20"/>
      <c r="R3978" s="20"/>
    </row>
    <row r="3979" spans="13:18" x14ac:dyDescent="0.25">
      <c r="M3979" s="20"/>
      <c r="N3979" s="20"/>
      <c r="O3979" s="20"/>
      <c r="P3979" s="20"/>
      <c r="Q3979" s="20"/>
      <c r="R3979" s="20"/>
    </row>
    <row r="3980" spans="13:18" x14ac:dyDescent="0.25">
      <c r="M3980" s="20"/>
      <c r="N3980" s="20"/>
      <c r="O3980" s="20"/>
      <c r="P3980" s="20"/>
      <c r="Q3980" s="20"/>
      <c r="R3980" s="20"/>
    </row>
    <row r="3981" spans="13:18" x14ac:dyDescent="0.25">
      <c r="M3981" s="20"/>
      <c r="N3981" s="20"/>
      <c r="O3981" s="20"/>
      <c r="P3981" s="20"/>
      <c r="Q3981" s="20"/>
      <c r="R3981" s="20"/>
    </row>
    <row r="3982" spans="13:18" x14ac:dyDescent="0.25">
      <c r="M3982" s="20"/>
      <c r="N3982" s="20"/>
      <c r="O3982" s="20"/>
      <c r="P3982" s="20"/>
      <c r="Q3982" s="20"/>
      <c r="R3982" s="20"/>
    </row>
    <row r="3983" spans="13:18" x14ac:dyDescent="0.25">
      <c r="M3983" s="20"/>
      <c r="N3983" s="20"/>
      <c r="O3983" s="20"/>
      <c r="P3983" s="20"/>
      <c r="Q3983" s="20"/>
      <c r="R3983" s="20"/>
    </row>
    <row r="3984" spans="13:18" x14ac:dyDescent="0.25">
      <c r="M3984" s="20"/>
      <c r="N3984" s="20"/>
      <c r="O3984" s="20"/>
      <c r="P3984" s="20"/>
      <c r="Q3984" s="20"/>
      <c r="R3984" s="20"/>
    </row>
    <row r="3985" spans="13:18" x14ac:dyDescent="0.25">
      <c r="M3985" s="20"/>
      <c r="N3985" s="20"/>
      <c r="O3985" s="20"/>
      <c r="P3985" s="20"/>
      <c r="Q3985" s="20"/>
      <c r="R3985" s="20"/>
    </row>
    <row r="3986" spans="13:18" x14ac:dyDescent="0.25">
      <c r="M3986" s="20"/>
      <c r="N3986" s="20"/>
      <c r="O3986" s="20"/>
      <c r="P3986" s="20"/>
      <c r="Q3986" s="20"/>
      <c r="R3986" s="20"/>
    </row>
    <row r="3987" spans="13:18" x14ac:dyDescent="0.25">
      <c r="M3987" s="20"/>
      <c r="N3987" s="20"/>
      <c r="O3987" s="20"/>
      <c r="P3987" s="20"/>
      <c r="Q3987" s="20"/>
      <c r="R3987" s="20"/>
    </row>
    <row r="3988" spans="13:18" x14ac:dyDescent="0.25">
      <c r="M3988" s="20"/>
      <c r="N3988" s="20"/>
      <c r="O3988" s="20"/>
      <c r="P3988" s="20"/>
      <c r="Q3988" s="20"/>
      <c r="R3988" s="20"/>
    </row>
    <row r="3989" spans="13:18" x14ac:dyDescent="0.25">
      <c r="M3989" s="20"/>
      <c r="N3989" s="20"/>
      <c r="O3989" s="20"/>
      <c r="P3989" s="20"/>
      <c r="Q3989" s="20"/>
      <c r="R3989" s="20"/>
    </row>
    <row r="3990" spans="13:18" x14ac:dyDescent="0.25">
      <c r="M3990" s="20"/>
      <c r="N3990" s="20"/>
      <c r="O3990" s="20"/>
      <c r="P3990" s="20"/>
      <c r="Q3990" s="20"/>
      <c r="R3990" s="20"/>
    </row>
    <row r="3991" spans="13:18" x14ac:dyDescent="0.25">
      <c r="M3991" s="20"/>
      <c r="N3991" s="20"/>
      <c r="O3991" s="20"/>
      <c r="P3991" s="20"/>
      <c r="Q3991" s="20"/>
      <c r="R3991" s="20"/>
    </row>
    <row r="3992" spans="13:18" x14ac:dyDescent="0.25">
      <c r="M3992" s="20"/>
      <c r="N3992" s="20"/>
      <c r="O3992" s="20"/>
      <c r="P3992" s="20"/>
      <c r="Q3992" s="20"/>
      <c r="R3992" s="20"/>
    </row>
    <row r="3993" spans="13:18" x14ac:dyDescent="0.25">
      <c r="M3993" s="20"/>
      <c r="N3993" s="20"/>
      <c r="O3993" s="20"/>
      <c r="P3993" s="20"/>
      <c r="Q3993" s="20"/>
      <c r="R3993" s="20"/>
    </row>
    <row r="3994" spans="13:18" x14ac:dyDescent="0.25">
      <c r="M3994" s="20"/>
      <c r="N3994" s="20"/>
      <c r="O3994" s="20"/>
      <c r="P3994" s="20"/>
      <c r="Q3994" s="20"/>
      <c r="R3994" s="20"/>
    </row>
    <row r="3995" spans="13:18" x14ac:dyDescent="0.25">
      <c r="M3995" s="20"/>
      <c r="N3995" s="20"/>
      <c r="O3995" s="20"/>
      <c r="P3995" s="20"/>
      <c r="Q3995" s="20"/>
      <c r="R3995" s="20"/>
    </row>
    <row r="3996" spans="13:18" x14ac:dyDescent="0.25">
      <c r="M3996" s="20"/>
      <c r="N3996" s="20"/>
      <c r="O3996" s="20"/>
      <c r="P3996" s="20"/>
      <c r="Q3996" s="20"/>
      <c r="R3996" s="20"/>
    </row>
    <row r="3997" spans="13:18" x14ac:dyDescent="0.25">
      <c r="M3997" s="20"/>
      <c r="N3997" s="20"/>
      <c r="O3997" s="20"/>
      <c r="P3997" s="20"/>
      <c r="Q3997" s="20"/>
      <c r="R3997" s="20"/>
    </row>
    <row r="3998" spans="13:18" x14ac:dyDescent="0.25">
      <c r="M3998" s="20"/>
      <c r="N3998" s="20"/>
      <c r="O3998" s="20"/>
      <c r="P3998" s="20"/>
      <c r="Q3998" s="20"/>
      <c r="R3998" s="20"/>
    </row>
    <row r="3999" spans="13:18" x14ac:dyDescent="0.25">
      <c r="M3999" s="20"/>
      <c r="N3999" s="20"/>
      <c r="O3999" s="20"/>
      <c r="P3999" s="20"/>
      <c r="Q3999" s="20"/>
      <c r="R3999" s="20"/>
    </row>
    <row r="4000" spans="13:18" x14ac:dyDescent="0.25">
      <c r="M4000" s="20"/>
      <c r="N4000" s="20"/>
      <c r="O4000" s="20"/>
      <c r="P4000" s="20"/>
      <c r="Q4000" s="20"/>
      <c r="R4000" s="20"/>
    </row>
    <row r="4001" spans="13:18" x14ac:dyDescent="0.25">
      <c r="M4001" s="20"/>
      <c r="N4001" s="20"/>
      <c r="O4001" s="20"/>
      <c r="P4001" s="20"/>
      <c r="Q4001" s="20"/>
      <c r="R4001" s="20"/>
    </row>
    <row r="4002" spans="13:18" x14ac:dyDescent="0.25">
      <c r="M4002" s="20"/>
      <c r="N4002" s="20"/>
      <c r="O4002" s="20"/>
      <c r="P4002" s="20"/>
      <c r="Q4002" s="20"/>
      <c r="R4002" s="20"/>
    </row>
    <row r="4003" spans="13:18" x14ac:dyDescent="0.25">
      <c r="M4003" s="20"/>
      <c r="N4003" s="20"/>
      <c r="O4003" s="20"/>
      <c r="P4003" s="20"/>
      <c r="Q4003" s="20"/>
      <c r="R4003" s="20"/>
    </row>
    <row r="4004" spans="13:18" x14ac:dyDescent="0.25">
      <c r="M4004" s="20"/>
      <c r="N4004" s="20"/>
      <c r="O4004" s="20"/>
      <c r="P4004" s="20"/>
      <c r="Q4004" s="20"/>
      <c r="R4004" s="20"/>
    </row>
    <row r="4005" spans="13:18" x14ac:dyDescent="0.25">
      <c r="M4005" s="20"/>
      <c r="N4005" s="20"/>
      <c r="O4005" s="20"/>
      <c r="P4005" s="20"/>
      <c r="Q4005" s="20"/>
      <c r="R4005" s="20"/>
    </row>
    <row r="4006" spans="13:18" x14ac:dyDescent="0.25">
      <c r="M4006" s="20"/>
      <c r="N4006" s="20"/>
      <c r="O4006" s="20"/>
      <c r="P4006" s="20"/>
      <c r="Q4006" s="20"/>
      <c r="R4006" s="20"/>
    </row>
    <row r="4007" spans="13:18" x14ac:dyDescent="0.25">
      <c r="M4007" s="20"/>
      <c r="N4007" s="20"/>
      <c r="O4007" s="20"/>
      <c r="P4007" s="20"/>
      <c r="Q4007" s="20"/>
      <c r="R4007" s="20"/>
    </row>
    <row r="4008" spans="13:18" x14ac:dyDescent="0.25">
      <c r="M4008" s="20"/>
      <c r="N4008" s="20"/>
      <c r="O4008" s="20"/>
      <c r="P4008" s="20"/>
      <c r="Q4008" s="20"/>
      <c r="R4008" s="20"/>
    </row>
    <row r="4009" spans="13:18" x14ac:dyDescent="0.25">
      <c r="M4009" s="20"/>
      <c r="N4009" s="20"/>
      <c r="O4009" s="20"/>
      <c r="P4009" s="20"/>
      <c r="Q4009" s="20"/>
      <c r="R4009" s="20"/>
    </row>
    <row r="4010" spans="13:18" x14ac:dyDescent="0.25">
      <c r="M4010" s="20"/>
      <c r="N4010" s="20"/>
      <c r="O4010" s="20"/>
      <c r="P4010" s="20"/>
      <c r="Q4010" s="20"/>
      <c r="R4010" s="20"/>
    </row>
    <row r="4011" spans="13:18" x14ac:dyDescent="0.25">
      <c r="M4011" s="20"/>
      <c r="N4011" s="20"/>
      <c r="O4011" s="20"/>
      <c r="P4011" s="20"/>
      <c r="Q4011" s="20"/>
      <c r="R4011" s="20"/>
    </row>
    <row r="4012" spans="13:18" x14ac:dyDescent="0.25">
      <c r="M4012" s="20"/>
      <c r="N4012" s="20"/>
      <c r="O4012" s="20"/>
      <c r="P4012" s="20"/>
      <c r="Q4012" s="20"/>
      <c r="R4012" s="20"/>
    </row>
    <row r="4013" spans="13:18" x14ac:dyDescent="0.25">
      <c r="M4013" s="20"/>
      <c r="N4013" s="20"/>
      <c r="O4013" s="20"/>
      <c r="P4013" s="20"/>
      <c r="Q4013" s="20"/>
      <c r="R4013" s="20"/>
    </row>
    <row r="4014" spans="13:18" x14ac:dyDescent="0.25">
      <c r="M4014" s="20"/>
      <c r="N4014" s="20"/>
      <c r="O4014" s="20"/>
      <c r="P4014" s="20"/>
      <c r="Q4014" s="20"/>
      <c r="R4014" s="20"/>
    </row>
    <row r="4015" spans="13:18" x14ac:dyDescent="0.25">
      <c r="M4015" s="20"/>
      <c r="N4015" s="20"/>
      <c r="O4015" s="20"/>
      <c r="P4015" s="20"/>
      <c r="Q4015" s="20"/>
      <c r="R4015" s="20"/>
    </row>
    <row r="4016" spans="13:18" x14ac:dyDescent="0.25">
      <c r="M4016" s="20"/>
      <c r="N4016" s="20"/>
      <c r="O4016" s="20"/>
      <c r="P4016" s="20"/>
      <c r="Q4016" s="20"/>
      <c r="R4016" s="20"/>
    </row>
    <row r="4017" spans="13:18" x14ac:dyDescent="0.25">
      <c r="M4017" s="20"/>
      <c r="N4017" s="20"/>
      <c r="O4017" s="20"/>
      <c r="P4017" s="20"/>
      <c r="Q4017" s="20"/>
      <c r="R4017" s="20"/>
    </row>
    <row r="4018" spans="13:18" x14ac:dyDescent="0.25">
      <c r="M4018" s="20"/>
      <c r="N4018" s="20"/>
      <c r="O4018" s="20"/>
      <c r="P4018" s="20"/>
      <c r="Q4018" s="20"/>
      <c r="R4018" s="20"/>
    </row>
    <row r="4019" spans="13:18" x14ac:dyDescent="0.25">
      <c r="M4019" s="20"/>
      <c r="N4019" s="20"/>
      <c r="O4019" s="20"/>
      <c r="P4019" s="20"/>
      <c r="Q4019" s="20"/>
      <c r="R4019" s="20"/>
    </row>
    <row r="4020" spans="13:18" x14ac:dyDescent="0.25">
      <c r="M4020" s="20"/>
      <c r="N4020" s="20"/>
      <c r="O4020" s="20"/>
      <c r="P4020" s="20"/>
      <c r="Q4020" s="20"/>
      <c r="R4020" s="20"/>
    </row>
    <row r="4021" spans="13:18" x14ac:dyDescent="0.25">
      <c r="M4021" s="20"/>
      <c r="N4021" s="20"/>
      <c r="O4021" s="20"/>
      <c r="P4021" s="20"/>
      <c r="Q4021" s="20"/>
      <c r="R4021" s="20"/>
    </row>
    <row r="4022" spans="13:18" x14ac:dyDescent="0.25">
      <c r="M4022" s="20"/>
      <c r="N4022" s="20"/>
      <c r="O4022" s="20"/>
      <c r="P4022" s="20"/>
      <c r="Q4022" s="20"/>
      <c r="R4022" s="20"/>
    </row>
    <row r="4023" spans="13:18" x14ac:dyDescent="0.25">
      <c r="M4023" s="20"/>
      <c r="N4023" s="20"/>
      <c r="O4023" s="20"/>
      <c r="P4023" s="20"/>
      <c r="Q4023" s="20"/>
      <c r="R4023" s="20"/>
    </row>
    <row r="4024" spans="13:18" x14ac:dyDescent="0.25">
      <c r="M4024" s="20"/>
      <c r="N4024" s="20"/>
      <c r="O4024" s="20"/>
      <c r="P4024" s="20"/>
      <c r="Q4024" s="20"/>
      <c r="R4024" s="20"/>
    </row>
    <row r="4025" spans="13:18" x14ac:dyDescent="0.25">
      <c r="M4025" s="20"/>
      <c r="N4025" s="20"/>
      <c r="O4025" s="20"/>
      <c r="P4025" s="20"/>
      <c r="Q4025" s="20"/>
      <c r="R4025" s="20"/>
    </row>
    <row r="4026" spans="13:18" x14ac:dyDescent="0.25">
      <c r="M4026" s="20"/>
      <c r="N4026" s="20"/>
      <c r="O4026" s="20"/>
      <c r="P4026" s="20"/>
      <c r="Q4026" s="20"/>
      <c r="R4026" s="20"/>
    </row>
    <row r="4027" spans="13:18" x14ac:dyDescent="0.25">
      <c r="M4027" s="20"/>
      <c r="N4027" s="20"/>
      <c r="O4027" s="20"/>
      <c r="P4027" s="20"/>
      <c r="Q4027" s="20"/>
      <c r="R4027" s="20"/>
    </row>
    <row r="4028" spans="13:18" x14ac:dyDescent="0.25">
      <c r="M4028" s="20"/>
      <c r="N4028" s="20"/>
      <c r="O4028" s="20"/>
      <c r="P4028" s="20"/>
      <c r="Q4028" s="20"/>
      <c r="R4028" s="20"/>
    </row>
    <row r="4029" spans="13:18" x14ac:dyDescent="0.25">
      <c r="M4029" s="20"/>
      <c r="N4029" s="20"/>
      <c r="O4029" s="20"/>
      <c r="P4029" s="20"/>
      <c r="Q4029" s="20"/>
      <c r="R4029" s="20"/>
    </row>
    <row r="4030" spans="13:18" x14ac:dyDescent="0.25">
      <c r="M4030" s="20"/>
      <c r="N4030" s="20"/>
      <c r="O4030" s="20"/>
      <c r="P4030" s="20"/>
      <c r="Q4030" s="20"/>
      <c r="R4030" s="20"/>
    </row>
    <row r="4031" spans="13:18" x14ac:dyDescent="0.25">
      <c r="M4031" s="20"/>
      <c r="N4031" s="20"/>
      <c r="O4031" s="20"/>
      <c r="P4031" s="20"/>
      <c r="Q4031" s="20"/>
      <c r="R4031" s="20"/>
    </row>
    <row r="4032" spans="13:18" x14ac:dyDescent="0.25">
      <c r="M4032" s="20"/>
      <c r="N4032" s="20"/>
      <c r="O4032" s="20"/>
      <c r="P4032" s="20"/>
      <c r="Q4032" s="20"/>
      <c r="R4032" s="20"/>
    </row>
    <row r="4033" spans="13:18" x14ac:dyDescent="0.25">
      <c r="M4033" s="20"/>
      <c r="N4033" s="20"/>
      <c r="O4033" s="20"/>
      <c r="P4033" s="20"/>
      <c r="Q4033" s="20"/>
      <c r="R4033" s="20"/>
    </row>
    <row r="4034" spans="13:18" x14ac:dyDescent="0.25">
      <c r="M4034" s="20"/>
      <c r="N4034" s="20"/>
      <c r="O4034" s="20"/>
      <c r="P4034" s="20"/>
      <c r="Q4034" s="20"/>
      <c r="R4034" s="20"/>
    </row>
    <row r="4035" spans="13:18" x14ac:dyDescent="0.25">
      <c r="M4035" s="20"/>
      <c r="N4035" s="20"/>
      <c r="O4035" s="20"/>
      <c r="P4035" s="20"/>
      <c r="Q4035" s="20"/>
      <c r="R4035" s="20"/>
    </row>
    <row r="4036" spans="13:18" x14ac:dyDescent="0.25">
      <c r="M4036" s="20"/>
      <c r="N4036" s="20"/>
      <c r="O4036" s="20"/>
      <c r="P4036" s="20"/>
      <c r="Q4036" s="20"/>
      <c r="R4036" s="20"/>
    </row>
    <row r="4037" spans="13:18" x14ac:dyDescent="0.25">
      <c r="M4037" s="20"/>
      <c r="N4037" s="20"/>
      <c r="O4037" s="20"/>
      <c r="P4037" s="20"/>
      <c r="Q4037" s="20"/>
      <c r="R4037" s="20"/>
    </row>
    <row r="4038" spans="13:18" x14ac:dyDescent="0.25">
      <c r="M4038" s="20"/>
      <c r="N4038" s="20"/>
      <c r="O4038" s="20"/>
      <c r="P4038" s="20"/>
      <c r="Q4038" s="20"/>
      <c r="R4038" s="20"/>
    </row>
    <row r="4039" spans="13:18" x14ac:dyDescent="0.25">
      <c r="M4039" s="20"/>
      <c r="N4039" s="20"/>
      <c r="O4039" s="20"/>
      <c r="P4039" s="20"/>
      <c r="Q4039" s="20"/>
      <c r="R4039" s="20"/>
    </row>
    <row r="4040" spans="13:18" x14ac:dyDescent="0.25">
      <c r="M4040" s="20"/>
      <c r="N4040" s="20"/>
      <c r="O4040" s="20"/>
      <c r="P4040" s="20"/>
      <c r="Q4040" s="20"/>
      <c r="R4040" s="20"/>
    </row>
    <row r="4041" spans="13:18" x14ac:dyDescent="0.25">
      <c r="M4041" s="20"/>
      <c r="N4041" s="20"/>
      <c r="O4041" s="20"/>
      <c r="P4041" s="20"/>
      <c r="Q4041" s="20"/>
      <c r="R4041" s="20"/>
    </row>
    <row r="4042" spans="13:18" x14ac:dyDescent="0.25">
      <c r="M4042" s="20"/>
      <c r="N4042" s="20"/>
      <c r="O4042" s="20"/>
      <c r="P4042" s="20"/>
      <c r="Q4042" s="20"/>
      <c r="R4042" s="20"/>
    </row>
    <row r="4043" spans="13:18" x14ac:dyDescent="0.25">
      <c r="M4043" s="20"/>
      <c r="N4043" s="20"/>
      <c r="O4043" s="20"/>
      <c r="P4043" s="20"/>
      <c r="Q4043" s="20"/>
      <c r="R4043" s="20"/>
    </row>
    <row r="4044" spans="13:18" x14ac:dyDescent="0.25">
      <c r="M4044" s="20"/>
      <c r="N4044" s="20"/>
      <c r="O4044" s="20"/>
      <c r="P4044" s="20"/>
      <c r="Q4044" s="20"/>
      <c r="R4044" s="20"/>
    </row>
    <row r="4045" spans="13:18" x14ac:dyDescent="0.25">
      <c r="M4045" s="20"/>
      <c r="N4045" s="20"/>
      <c r="O4045" s="20"/>
      <c r="P4045" s="20"/>
      <c r="Q4045" s="20"/>
      <c r="R4045" s="20"/>
    </row>
    <row r="4046" spans="13:18" x14ac:dyDescent="0.25">
      <c r="M4046" s="20"/>
      <c r="N4046" s="20"/>
      <c r="O4046" s="20"/>
      <c r="P4046" s="20"/>
      <c r="Q4046" s="20"/>
      <c r="R4046" s="20"/>
    </row>
    <row r="4047" spans="13:18" x14ac:dyDescent="0.25">
      <c r="M4047" s="20"/>
      <c r="N4047" s="20"/>
      <c r="O4047" s="20"/>
      <c r="P4047" s="20"/>
      <c r="Q4047" s="20"/>
      <c r="R4047" s="20"/>
    </row>
    <row r="4048" spans="13:18" x14ac:dyDescent="0.25">
      <c r="M4048" s="20"/>
      <c r="N4048" s="20"/>
      <c r="O4048" s="20"/>
      <c r="P4048" s="20"/>
      <c r="Q4048" s="20"/>
      <c r="R4048" s="20"/>
    </row>
    <row r="4049" spans="13:18" x14ac:dyDescent="0.25">
      <c r="M4049" s="20"/>
      <c r="N4049" s="20"/>
      <c r="O4049" s="20"/>
      <c r="P4049" s="20"/>
      <c r="Q4049" s="20"/>
      <c r="R4049" s="20"/>
    </row>
    <row r="4050" spans="13:18" x14ac:dyDescent="0.25">
      <c r="M4050" s="20"/>
      <c r="N4050" s="20"/>
      <c r="O4050" s="20"/>
      <c r="P4050" s="20"/>
      <c r="Q4050" s="20"/>
      <c r="R4050" s="20"/>
    </row>
    <row r="4051" spans="13:18" x14ac:dyDescent="0.25">
      <c r="M4051" s="20"/>
      <c r="N4051" s="20"/>
      <c r="O4051" s="20"/>
      <c r="P4051" s="20"/>
      <c r="Q4051" s="20"/>
      <c r="R4051" s="20"/>
    </row>
    <row r="4052" spans="13:18" x14ac:dyDescent="0.25">
      <c r="M4052" s="20"/>
      <c r="N4052" s="20"/>
      <c r="O4052" s="20"/>
      <c r="P4052" s="20"/>
      <c r="Q4052" s="20"/>
      <c r="R4052" s="20"/>
    </row>
    <row r="4053" spans="13:18" x14ac:dyDescent="0.25">
      <c r="M4053" s="20"/>
      <c r="N4053" s="20"/>
      <c r="O4053" s="20"/>
      <c r="P4053" s="20"/>
      <c r="Q4053" s="20"/>
      <c r="R4053" s="20"/>
    </row>
    <row r="4054" spans="13:18" x14ac:dyDescent="0.25">
      <c r="M4054" s="20"/>
      <c r="N4054" s="20"/>
      <c r="O4054" s="20"/>
      <c r="P4054" s="20"/>
      <c r="Q4054" s="20"/>
      <c r="R4054" s="20"/>
    </row>
    <row r="4055" spans="13:18" x14ac:dyDescent="0.25">
      <c r="M4055" s="20"/>
      <c r="N4055" s="20"/>
      <c r="O4055" s="20"/>
      <c r="P4055" s="20"/>
      <c r="Q4055" s="20"/>
      <c r="R4055" s="20"/>
    </row>
    <row r="4056" spans="13:18" x14ac:dyDescent="0.25">
      <c r="M4056" s="20"/>
      <c r="N4056" s="20"/>
      <c r="O4056" s="20"/>
      <c r="P4056" s="20"/>
      <c r="Q4056" s="20"/>
      <c r="R4056" s="20"/>
    </row>
    <row r="4057" spans="13:18" x14ac:dyDescent="0.25">
      <c r="M4057" s="20"/>
      <c r="N4057" s="20"/>
      <c r="O4057" s="20"/>
      <c r="P4057" s="20"/>
      <c r="Q4057" s="20"/>
      <c r="R4057" s="20"/>
    </row>
    <row r="4058" spans="13:18" x14ac:dyDescent="0.25">
      <c r="M4058" s="20"/>
      <c r="N4058" s="20"/>
      <c r="O4058" s="20"/>
      <c r="P4058" s="20"/>
      <c r="Q4058" s="20"/>
      <c r="R4058" s="20"/>
    </row>
    <row r="4059" spans="13:18" x14ac:dyDescent="0.25">
      <c r="M4059" s="20"/>
      <c r="N4059" s="20"/>
      <c r="O4059" s="20"/>
      <c r="P4059" s="20"/>
      <c r="Q4059" s="20"/>
      <c r="R4059" s="20"/>
    </row>
    <row r="4060" spans="13:18" x14ac:dyDescent="0.25">
      <c r="M4060" s="20"/>
      <c r="N4060" s="20"/>
      <c r="O4060" s="20"/>
      <c r="P4060" s="20"/>
      <c r="Q4060" s="20"/>
      <c r="R4060" s="20"/>
    </row>
    <row r="4061" spans="13:18" x14ac:dyDescent="0.25">
      <c r="M4061" s="20"/>
      <c r="N4061" s="20"/>
      <c r="O4061" s="20"/>
      <c r="P4061" s="20"/>
      <c r="Q4061" s="20"/>
      <c r="R4061" s="20"/>
    </row>
    <row r="4062" spans="13:18" x14ac:dyDescent="0.25">
      <c r="M4062" s="20"/>
      <c r="N4062" s="20"/>
      <c r="O4062" s="20"/>
      <c r="P4062" s="20"/>
      <c r="Q4062" s="20"/>
      <c r="R4062" s="20"/>
    </row>
    <row r="4063" spans="13:18" x14ac:dyDescent="0.25">
      <c r="M4063" s="20"/>
      <c r="N4063" s="20"/>
      <c r="O4063" s="20"/>
      <c r="P4063" s="20"/>
      <c r="Q4063" s="20"/>
      <c r="R4063" s="20"/>
    </row>
    <row r="4064" spans="13:18" x14ac:dyDescent="0.25">
      <c r="M4064" s="20"/>
      <c r="N4064" s="20"/>
      <c r="O4064" s="20"/>
      <c r="P4064" s="20"/>
      <c r="Q4064" s="20"/>
      <c r="R4064" s="20"/>
    </row>
    <row r="4065" spans="13:18" x14ac:dyDescent="0.25">
      <c r="M4065" s="20"/>
      <c r="N4065" s="20"/>
      <c r="O4065" s="20"/>
      <c r="P4065" s="20"/>
      <c r="Q4065" s="20"/>
      <c r="R4065" s="20"/>
    </row>
    <row r="4066" spans="13:18" x14ac:dyDescent="0.25">
      <c r="M4066" s="20"/>
      <c r="N4066" s="20"/>
      <c r="O4066" s="20"/>
      <c r="P4066" s="20"/>
      <c r="Q4066" s="20"/>
      <c r="R4066" s="20"/>
    </row>
    <row r="4067" spans="13:18" x14ac:dyDescent="0.25">
      <c r="M4067" s="20"/>
      <c r="N4067" s="20"/>
      <c r="O4067" s="20"/>
      <c r="P4067" s="20"/>
      <c r="Q4067" s="20"/>
      <c r="R4067" s="20"/>
    </row>
    <row r="4068" spans="13:18" x14ac:dyDescent="0.25">
      <c r="M4068" s="20"/>
      <c r="N4068" s="20"/>
      <c r="O4068" s="20"/>
      <c r="P4068" s="20"/>
      <c r="Q4068" s="20"/>
      <c r="R4068" s="20"/>
    </row>
    <row r="4069" spans="13:18" x14ac:dyDescent="0.25">
      <c r="M4069" s="20"/>
      <c r="N4069" s="20"/>
      <c r="O4069" s="20"/>
      <c r="P4069" s="20"/>
      <c r="Q4069" s="20"/>
      <c r="R4069" s="20"/>
    </row>
    <row r="4070" spans="13:18" x14ac:dyDescent="0.25">
      <c r="M4070" s="20"/>
      <c r="N4070" s="20"/>
      <c r="O4070" s="20"/>
      <c r="P4070" s="20"/>
      <c r="Q4070" s="20"/>
      <c r="R4070" s="20"/>
    </row>
    <row r="4071" spans="13:18" x14ac:dyDescent="0.25">
      <c r="M4071" s="20"/>
      <c r="N4071" s="20"/>
      <c r="O4071" s="20"/>
      <c r="P4071" s="20"/>
      <c r="Q4071" s="20"/>
      <c r="R4071" s="20"/>
    </row>
    <row r="4072" spans="13:18" x14ac:dyDescent="0.25">
      <c r="M4072" s="20"/>
      <c r="N4072" s="20"/>
      <c r="O4072" s="20"/>
      <c r="P4072" s="20"/>
      <c r="Q4072" s="20"/>
      <c r="R4072" s="20"/>
    </row>
    <row r="4073" spans="13:18" x14ac:dyDescent="0.25">
      <c r="M4073" s="20"/>
      <c r="N4073" s="20"/>
      <c r="O4073" s="20"/>
      <c r="P4073" s="20"/>
      <c r="Q4073" s="20"/>
      <c r="R4073" s="20"/>
    </row>
    <row r="4074" spans="13:18" x14ac:dyDescent="0.25">
      <c r="M4074" s="20"/>
      <c r="N4074" s="20"/>
      <c r="O4074" s="20"/>
      <c r="P4074" s="20"/>
      <c r="Q4074" s="20"/>
      <c r="R4074" s="20"/>
    </row>
    <row r="4075" spans="13:18" x14ac:dyDescent="0.25">
      <c r="M4075" s="20"/>
      <c r="N4075" s="20"/>
      <c r="O4075" s="20"/>
      <c r="P4075" s="20"/>
      <c r="Q4075" s="20"/>
      <c r="R4075" s="20"/>
    </row>
    <row r="4076" spans="13:18" x14ac:dyDescent="0.25">
      <c r="M4076" s="20"/>
      <c r="N4076" s="20"/>
      <c r="O4076" s="20"/>
      <c r="P4076" s="20"/>
      <c r="Q4076" s="20"/>
      <c r="R4076" s="20"/>
    </row>
    <row r="4077" spans="13:18" x14ac:dyDescent="0.25">
      <c r="M4077" s="20"/>
      <c r="N4077" s="20"/>
      <c r="O4077" s="20"/>
      <c r="P4077" s="20"/>
      <c r="Q4077" s="20"/>
      <c r="R4077" s="20"/>
    </row>
    <row r="4078" spans="13:18" x14ac:dyDescent="0.25">
      <c r="M4078" s="20"/>
      <c r="N4078" s="20"/>
      <c r="O4078" s="20"/>
      <c r="P4078" s="20"/>
      <c r="Q4078" s="20"/>
      <c r="R4078" s="20"/>
    </row>
    <row r="4079" spans="13:18" x14ac:dyDescent="0.25">
      <c r="M4079" s="20"/>
      <c r="N4079" s="20"/>
      <c r="O4079" s="20"/>
      <c r="P4079" s="20"/>
      <c r="Q4079" s="20"/>
      <c r="R4079" s="20"/>
    </row>
    <row r="4080" spans="13:18" x14ac:dyDescent="0.25">
      <c r="M4080" s="20"/>
      <c r="N4080" s="20"/>
      <c r="O4080" s="20"/>
      <c r="P4080" s="20"/>
      <c r="Q4080" s="20"/>
      <c r="R4080" s="20"/>
    </row>
    <row r="4081" spans="13:18" x14ac:dyDescent="0.25">
      <c r="M4081" s="20"/>
      <c r="N4081" s="20"/>
      <c r="O4081" s="20"/>
      <c r="P4081" s="20"/>
      <c r="Q4081" s="20"/>
      <c r="R4081" s="20"/>
    </row>
    <row r="4082" spans="13:18" x14ac:dyDescent="0.25">
      <c r="M4082" s="20"/>
      <c r="N4082" s="20"/>
      <c r="O4082" s="20"/>
      <c r="P4082" s="20"/>
      <c r="Q4082" s="20"/>
      <c r="R4082" s="20"/>
    </row>
    <row r="4083" spans="13:18" x14ac:dyDescent="0.25">
      <c r="M4083" s="20"/>
      <c r="N4083" s="20"/>
      <c r="O4083" s="20"/>
      <c r="P4083" s="20"/>
      <c r="Q4083" s="20"/>
      <c r="R4083" s="20"/>
    </row>
    <row r="4084" spans="13:18" x14ac:dyDescent="0.25">
      <c r="M4084" s="20"/>
      <c r="N4084" s="20"/>
      <c r="O4084" s="20"/>
      <c r="P4084" s="20"/>
      <c r="Q4084" s="20"/>
      <c r="R4084" s="20"/>
    </row>
    <row r="4085" spans="13:18" x14ac:dyDescent="0.25">
      <c r="M4085" s="20"/>
      <c r="N4085" s="20"/>
      <c r="O4085" s="20"/>
      <c r="P4085" s="20"/>
      <c r="Q4085" s="20"/>
      <c r="R4085" s="20"/>
    </row>
    <row r="4086" spans="13:18" x14ac:dyDescent="0.25">
      <c r="M4086" s="20"/>
      <c r="N4086" s="20"/>
      <c r="O4086" s="20"/>
      <c r="P4086" s="20"/>
      <c r="Q4086" s="20"/>
      <c r="R4086" s="20"/>
    </row>
    <row r="4087" spans="13:18" x14ac:dyDescent="0.25">
      <c r="M4087" s="20"/>
      <c r="N4087" s="20"/>
      <c r="O4087" s="20"/>
      <c r="P4087" s="20"/>
      <c r="Q4087" s="20"/>
      <c r="R4087" s="20"/>
    </row>
    <row r="4088" spans="13:18" x14ac:dyDescent="0.25">
      <c r="M4088" s="20"/>
      <c r="N4088" s="20"/>
      <c r="O4088" s="20"/>
      <c r="P4088" s="20"/>
      <c r="Q4088" s="20"/>
      <c r="R4088" s="20"/>
    </row>
    <row r="4089" spans="13:18" x14ac:dyDescent="0.25">
      <c r="M4089" s="20"/>
      <c r="N4089" s="20"/>
      <c r="O4089" s="20"/>
      <c r="P4089" s="20"/>
      <c r="Q4089" s="20"/>
      <c r="R4089" s="20"/>
    </row>
    <row r="4090" spans="13:18" x14ac:dyDescent="0.25">
      <c r="M4090" s="20"/>
      <c r="N4090" s="20"/>
      <c r="O4090" s="20"/>
      <c r="P4090" s="20"/>
      <c r="Q4090" s="20"/>
      <c r="R4090" s="20"/>
    </row>
    <row r="4091" spans="13:18" x14ac:dyDescent="0.25">
      <c r="M4091" s="20"/>
      <c r="N4091" s="20"/>
      <c r="O4091" s="20"/>
      <c r="P4091" s="20"/>
      <c r="Q4091" s="20"/>
      <c r="R4091" s="20"/>
    </row>
    <row r="4092" spans="13:18" x14ac:dyDescent="0.25">
      <c r="M4092" s="20"/>
      <c r="N4092" s="20"/>
      <c r="O4092" s="20"/>
      <c r="P4092" s="20"/>
      <c r="Q4092" s="20"/>
      <c r="R4092" s="20"/>
    </row>
    <row r="4093" spans="13:18" x14ac:dyDescent="0.25">
      <c r="M4093" s="20"/>
      <c r="N4093" s="20"/>
      <c r="O4093" s="20"/>
      <c r="P4093" s="20"/>
      <c r="Q4093" s="20"/>
      <c r="R4093" s="20"/>
    </row>
    <row r="4094" spans="13:18" x14ac:dyDescent="0.25">
      <c r="M4094" s="20"/>
      <c r="N4094" s="20"/>
      <c r="O4094" s="20"/>
      <c r="P4094" s="20"/>
      <c r="Q4094" s="20"/>
      <c r="R4094" s="20"/>
    </row>
    <row r="4095" spans="13:18" x14ac:dyDescent="0.25">
      <c r="M4095" s="20"/>
      <c r="N4095" s="20"/>
      <c r="O4095" s="20"/>
      <c r="P4095" s="20"/>
      <c r="Q4095" s="20"/>
      <c r="R4095" s="20"/>
    </row>
    <row r="4096" spans="13:18" x14ac:dyDescent="0.25">
      <c r="M4096" s="20"/>
      <c r="N4096" s="20"/>
      <c r="O4096" s="20"/>
      <c r="P4096" s="20"/>
      <c r="Q4096" s="20"/>
      <c r="R4096" s="20"/>
    </row>
    <row r="4097" spans="13:18" x14ac:dyDescent="0.25">
      <c r="M4097" s="20"/>
      <c r="N4097" s="20"/>
      <c r="O4097" s="20"/>
      <c r="P4097" s="20"/>
      <c r="Q4097" s="20"/>
      <c r="R4097" s="20"/>
    </row>
    <row r="4098" spans="13:18" x14ac:dyDescent="0.25">
      <c r="M4098" s="20"/>
      <c r="N4098" s="20"/>
      <c r="O4098" s="20"/>
      <c r="P4098" s="20"/>
      <c r="Q4098" s="20"/>
      <c r="R4098" s="20"/>
    </row>
    <row r="4099" spans="13:18" x14ac:dyDescent="0.25">
      <c r="M4099" s="20"/>
      <c r="N4099" s="20"/>
      <c r="O4099" s="20"/>
      <c r="P4099" s="20"/>
      <c r="Q4099" s="20"/>
      <c r="R4099" s="20"/>
    </row>
    <row r="4100" spans="13:18" x14ac:dyDescent="0.25">
      <c r="M4100" s="20"/>
      <c r="N4100" s="20"/>
      <c r="O4100" s="20"/>
      <c r="P4100" s="20"/>
      <c r="Q4100" s="20"/>
      <c r="R4100" s="20"/>
    </row>
    <row r="4101" spans="13:18" x14ac:dyDescent="0.25">
      <c r="M4101" s="20"/>
      <c r="N4101" s="20"/>
      <c r="O4101" s="20"/>
      <c r="P4101" s="20"/>
      <c r="Q4101" s="20"/>
      <c r="R4101" s="20"/>
    </row>
    <row r="4102" spans="13:18" x14ac:dyDescent="0.25">
      <c r="M4102" s="20"/>
      <c r="N4102" s="20"/>
      <c r="O4102" s="20"/>
      <c r="P4102" s="20"/>
      <c r="Q4102" s="20"/>
      <c r="R4102" s="20"/>
    </row>
    <row r="4103" spans="13:18" x14ac:dyDescent="0.25">
      <c r="M4103" s="20"/>
      <c r="N4103" s="20"/>
      <c r="O4103" s="20"/>
      <c r="P4103" s="20"/>
      <c r="Q4103" s="20"/>
      <c r="R4103" s="20"/>
    </row>
    <row r="4104" spans="13:18" x14ac:dyDescent="0.25">
      <c r="M4104" s="20"/>
      <c r="N4104" s="20"/>
      <c r="O4104" s="20"/>
      <c r="P4104" s="20"/>
      <c r="Q4104" s="20"/>
      <c r="R4104" s="20"/>
    </row>
    <row r="4105" spans="13:18" x14ac:dyDescent="0.25">
      <c r="M4105" s="20"/>
      <c r="N4105" s="20"/>
      <c r="O4105" s="20"/>
      <c r="P4105" s="20"/>
      <c r="Q4105" s="20"/>
      <c r="R4105" s="20"/>
    </row>
    <row r="4106" spans="13:18" x14ac:dyDescent="0.25">
      <c r="M4106" s="20"/>
      <c r="N4106" s="20"/>
      <c r="O4106" s="20"/>
      <c r="P4106" s="20"/>
      <c r="Q4106" s="20"/>
      <c r="R4106" s="20"/>
    </row>
    <row r="4107" spans="13:18" x14ac:dyDescent="0.25">
      <c r="M4107" s="20"/>
      <c r="N4107" s="20"/>
      <c r="O4107" s="20"/>
      <c r="P4107" s="20"/>
      <c r="Q4107" s="20"/>
      <c r="R4107" s="20"/>
    </row>
    <row r="4108" spans="13:18" x14ac:dyDescent="0.25">
      <c r="M4108" s="20"/>
      <c r="N4108" s="20"/>
      <c r="O4108" s="20"/>
      <c r="P4108" s="20"/>
      <c r="Q4108" s="20"/>
      <c r="R4108" s="20"/>
    </row>
    <row r="4109" spans="13:18" x14ac:dyDescent="0.25">
      <c r="M4109" s="20"/>
      <c r="N4109" s="20"/>
      <c r="O4109" s="20"/>
      <c r="P4109" s="20"/>
      <c r="Q4109" s="20"/>
      <c r="R4109" s="20"/>
    </row>
    <row r="4110" spans="13:18" x14ac:dyDescent="0.25">
      <c r="M4110" s="20"/>
      <c r="N4110" s="20"/>
      <c r="O4110" s="20"/>
      <c r="P4110" s="20"/>
      <c r="Q4110" s="20"/>
      <c r="R4110" s="20"/>
    </row>
    <row r="4111" spans="13:18" x14ac:dyDescent="0.25">
      <c r="M4111" s="20"/>
      <c r="N4111" s="20"/>
      <c r="O4111" s="20"/>
      <c r="P4111" s="20"/>
      <c r="Q4111" s="20"/>
      <c r="R4111" s="20"/>
    </row>
    <row r="4112" spans="13:18" x14ac:dyDescent="0.25">
      <c r="M4112" s="20"/>
      <c r="N4112" s="20"/>
      <c r="O4112" s="20"/>
      <c r="P4112" s="20"/>
      <c r="Q4112" s="20"/>
      <c r="R4112" s="20"/>
    </row>
    <row r="4113" spans="13:18" x14ac:dyDescent="0.25">
      <c r="M4113" s="20"/>
      <c r="N4113" s="20"/>
      <c r="O4113" s="20"/>
      <c r="P4113" s="20"/>
      <c r="Q4113" s="20"/>
      <c r="R4113" s="20"/>
    </row>
    <row r="4114" spans="13:18" x14ac:dyDescent="0.25">
      <c r="M4114" s="20"/>
      <c r="N4114" s="20"/>
      <c r="O4114" s="20"/>
      <c r="P4114" s="20"/>
      <c r="Q4114" s="20"/>
      <c r="R4114" s="20"/>
    </row>
    <row r="4115" spans="13:18" x14ac:dyDescent="0.25">
      <c r="M4115" s="20"/>
      <c r="N4115" s="20"/>
      <c r="O4115" s="20"/>
      <c r="P4115" s="20"/>
      <c r="Q4115" s="20"/>
      <c r="R4115" s="20"/>
    </row>
    <row r="4116" spans="13:18" x14ac:dyDescent="0.25">
      <c r="M4116" s="20"/>
      <c r="N4116" s="20"/>
      <c r="O4116" s="20"/>
      <c r="P4116" s="20"/>
      <c r="Q4116" s="20"/>
      <c r="R4116" s="20"/>
    </row>
    <row r="4117" spans="13:18" x14ac:dyDescent="0.25">
      <c r="M4117" s="20"/>
      <c r="N4117" s="20"/>
      <c r="O4117" s="20"/>
      <c r="P4117" s="20"/>
      <c r="Q4117" s="20"/>
      <c r="R4117" s="20"/>
    </row>
    <row r="4118" spans="13:18" x14ac:dyDescent="0.25">
      <c r="M4118" s="20"/>
      <c r="N4118" s="20"/>
      <c r="O4118" s="20"/>
      <c r="P4118" s="20"/>
      <c r="Q4118" s="20"/>
      <c r="R4118" s="20"/>
    </row>
    <row r="4119" spans="13:18" x14ac:dyDescent="0.25">
      <c r="M4119" s="20"/>
      <c r="N4119" s="20"/>
      <c r="O4119" s="20"/>
      <c r="P4119" s="20"/>
      <c r="Q4119" s="20"/>
      <c r="R4119" s="20"/>
    </row>
    <row r="4120" spans="13:18" x14ac:dyDescent="0.25">
      <c r="M4120" s="20"/>
      <c r="N4120" s="20"/>
      <c r="O4120" s="20"/>
      <c r="P4120" s="20"/>
      <c r="Q4120" s="20"/>
      <c r="R4120" s="20"/>
    </row>
    <row r="4121" spans="13:18" x14ac:dyDescent="0.25">
      <c r="M4121" s="20"/>
      <c r="N4121" s="20"/>
      <c r="O4121" s="20"/>
      <c r="P4121" s="20"/>
      <c r="Q4121" s="20"/>
      <c r="R4121" s="20"/>
    </row>
    <row r="4122" spans="13:18" x14ac:dyDescent="0.25">
      <c r="M4122" s="20"/>
      <c r="N4122" s="20"/>
      <c r="O4122" s="20"/>
      <c r="P4122" s="20"/>
      <c r="Q4122" s="20"/>
      <c r="R4122" s="20"/>
    </row>
    <row r="4123" spans="13:18" x14ac:dyDescent="0.25">
      <c r="M4123" s="20"/>
      <c r="N4123" s="20"/>
      <c r="O4123" s="20"/>
      <c r="P4123" s="20"/>
      <c r="Q4123" s="20"/>
      <c r="R4123" s="20"/>
    </row>
    <row r="4124" spans="13:18" x14ac:dyDescent="0.25">
      <c r="M4124" s="20"/>
      <c r="N4124" s="20"/>
      <c r="O4124" s="20"/>
      <c r="P4124" s="20"/>
      <c r="Q4124" s="20"/>
      <c r="R4124" s="20"/>
    </row>
    <row r="4125" spans="13:18" x14ac:dyDescent="0.25">
      <c r="M4125" s="20"/>
      <c r="N4125" s="20"/>
      <c r="O4125" s="20"/>
      <c r="P4125" s="20"/>
      <c r="Q4125" s="20"/>
      <c r="R4125" s="20"/>
    </row>
    <row r="4126" spans="13:18" x14ac:dyDescent="0.25">
      <c r="M4126" s="20"/>
      <c r="N4126" s="20"/>
      <c r="O4126" s="20"/>
      <c r="P4126" s="20"/>
      <c r="Q4126" s="20"/>
      <c r="R4126" s="20"/>
    </row>
    <row r="4127" spans="13:18" x14ac:dyDescent="0.25">
      <c r="M4127" s="20"/>
      <c r="N4127" s="20"/>
      <c r="O4127" s="20"/>
      <c r="P4127" s="20"/>
      <c r="Q4127" s="20"/>
      <c r="R4127" s="20"/>
    </row>
    <row r="4128" spans="13:18" x14ac:dyDescent="0.25">
      <c r="M4128" s="20"/>
      <c r="N4128" s="20"/>
      <c r="O4128" s="20"/>
      <c r="P4128" s="20"/>
      <c r="Q4128" s="20"/>
      <c r="R4128" s="20"/>
    </row>
    <row r="4129" spans="13:18" x14ac:dyDescent="0.25">
      <c r="M4129" s="20"/>
      <c r="N4129" s="20"/>
      <c r="O4129" s="20"/>
      <c r="P4129" s="20"/>
      <c r="Q4129" s="20"/>
      <c r="R4129" s="20"/>
    </row>
    <row r="4130" spans="13:18" x14ac:dyDescent="0.25">
      <c r="M4130" s="20"/>
      <c r="N4130" s="20"/>
      <c r="O4130" s="20"/>
      <c r="P4130" s="20"/>
      <c r="Q4130" s="20"/>
      <c r="R4130" s="20"/>
    </row>
    <row r="4131" spans="13:18" x14ac:dyDescent="0.25">
      <c r="M4131" s="20"/>
      <c r="N4131" s="20"/>
      <c r="O4131" s="20"/>
      <c r="P4131" s="20"/>
      <c r="Q4131" s="20"/>
      <c r="R4131" s="20"/>
    </row>
    <row r="4132" spans="13:18" x14ac:dyDescent="0.25">
      <c r="M4132" s="20"/>
      <c r="N4132" s="20"/>
      <c r="O4132" s="20"/>
      <c r="P4132" s="20"/>
      <c r="Q4132" s="20"/>
      <c r="R4132" s="20"/>
    </row>
    <row r="4133" spans="13:18" x14ac:dyDescent="0.25">
      <c r="M4133" s="20"/>
      <c r="N4133" s="20"/>
      <c r="O4133" s="20"/>
      <c r="P4133" s="20"/>
      <c r="Q4133" s="20"/>
      <c r="R4133" s="20"/>
    </row>
    <row r="4134" spans="13:18" x14ac:dyDescent="0.25">
      <c r="M4134" s="20"/>
      <c r="N4134" s="20"/>
      <c r="O4134" s="20"/>
      <c r="P4134" s="20"/>
      <c r="Q4134" s="20"/>
      <c r="R4134" s="20"/>
    </row>
    <row r="4135" spans="13:18" x14ac:dyDescent="0.25">
      <c r="M4135" s="20"/>
      <c r="N4135" s="20"/>
      <c r="O4135" s="20"/>
      <c r="P4135" s="20"/>
      <c r="Q4135" s="20"/>
      <c r="R4135" s="20"/>
    </row>
    <row r="4136" spans="13:18" x14ac:dyDescent="0.25">
      <c r="M4136" s="20"/>
      <c r="N4136" s="20"/>
      <c r="O4136" s="20"/>
      <c r="P4136" s="20"/>
      <c r="Q4136" s="20"/>
      <c r="R4136" s="20"/>
    </row>
    <row r="4137" spans="13:18" x14ac:dyDescent="0.25">
      <c r="M4137" s="20"/>
      <c r="N4137" s="20"/>
      <c r="O4137" s="20"/>
      <c r="P4137" s="20"/>
      <c r="Q4137" s="20"/>
      <c r="R4137" s="20"/>
    </row>
    <row r="4138" spans="13:18" x14ac:dyDescent="0.25">
      <c r="M4138" s="20"/>
      <c r="N4138" s="20"/>
      <c r="O4138" s="20"/>
      <c r="P4138" s="20"/>
      <c r="Q4138" s="20"/>
      <c r="R4138" s="20"/>
    </row>
    <row r="4139" spans="13:18" x14ac:dyDescent="0.25">
      <c r="M4139" s="20"/>
      <c r="N4139" s="20"/>
      <c r="O4139" s="20"/>
      <c r="P4139" s="20"/>
      <c r="Q4139" s="20"/>
      <c r="R4139" s="20"/>
    </row>
    <row r="4140" spans="13:18" x14ac:dyDescent="0.25">
      <c r="M4140" s="20"/>
      <c r="N4140" s="20"/>
      <c r="O4140" s="20"/>
      <c r="P4140" s="20"/>
      <c r="Q4140" s="20"/>
      <c r="R4140" s="20"/>
    </row>
    <row r="4141" spans="13:18" x14ac:dyDescent="0.25">
      <c r="M4141" s="20"/>
      <c r="N4141" s="20"/>
      <c r="O4141" s="20"/>
      <c r="P4141" s="20"/>
      <c r="Q4141" s="20"/>
      <c r="R4141" s="20"/>
    </row>
    <row r="4142" spans="13:18" x14ac:dyDescent="0.25">
      <c r="M4142" s="20"/>
      <c r="N4142" s="20"/>
      <c r="O4142" s="20"/>
      <c r="P4142" s="20"/>
      <c r="Q4142" s="20"/>
      <c r="R4142" s="20"/>
    </row>
    <row r="4143" spans="13:18" x14ac:dyDescent="0.25">
      <c r="M4143" s="20"/>
      <c r="N4143" s="20"/>
      <c r="O4143" s="20"/>
      <c r="P4143" s="20"/>
      <c r="Q4143" s="20"/>
      <c r="R4143" s="20"/>
    </row>
    <row r="4144" spans="13:18" x14ac:dyDescent="0.25">
      <c r="M4144" s="20"/>
      <c r="N4144" s="20"/>
      <c r="O4144" s="20"/>
      <c r="P4144" s="20"/>
      <c r="Q4144" s="20"/>
      <c r="R4144" s="20"/>
    </row>
    <row r="4145" spans="13:18" x14ac:dyDescent="0.25">
      <c r="M4145" s="20"/>
      <c r="N4145" s="20"/>
      <c r="O4145" s="20"/>
      <c r="P4145" s="20"/>
      <c r="Q4145" s="20"/>
      <c r="R4145" s="20"/>
    </row>
    <row r="4146" spans="13:18" x14ac:dyDescent="0.25">
      <c r="M4146" s="20"/>
      <c r="N4146" s="20"/>
      <c r="O4146" s="20"/>
      <c r="P4146" s="20"/>
      <c r="Q4146" s="20"/>
      <c r="R4146" s="20"/>
    </row>
    <row r="4147" spans="13:18" x14ac:dyDescent="0.25">
      <c r="M4147" s="20"/>
      <c r="N4147" s="20"/>
      <c r="O4147" s="20"/>
      <c r="P4147" s="20"/>
      <c r="Q4147" s="20"/>
      <c r="R4147" s="20"/>
    </row>
    <row r="4148" spans="13:18" x14ac:dyDescent="0.25">
      <c r="M4148" s="20"/>
      <c r="N4148" s="20"/>
      <c r="O4148" s="20"/>
      <c r="P4148" s="20"/>
      <c r="Q4148" s="20"/>
      <c r="R4148" s="20"/>
    </row>
    <row r="4149" spans="13:18" x14ac:dyDescent="0.25">
      <c r="M4149" s="20"/>
      <c r="N4149" s="20"/>
      <c r="O4149" s="20"/>
      <c r="P4149" s="20"/>
      <c r="Q4149" s="20"/>
      <c r="R4149" s="20"/>
    </row>
    <row r="4150" spans="13:18" x14ac:dyDescent="0.25">
      <c r="M4150" s="20"/>
      <c r="N4150" s="20"/>
      <c r="O4150" s="20"/>
      <c r="P4150" s="20"/>
      <c r="Q4150" s="20"/>
      <c r="R4150" s="20"/>
    </row>
    <row r="4151" spans="13:18" x14ac:dyDescent="0.25">
      <c r="M4151" s="20"/>
      <c r="N4151" s="20"/>
      <c r="O4151" s="20"/>
      <c r="P4151" s="20"/>
      <c r="Q4151" s="20"/>
      <c r="R4151" s="20"/>
    </row>
    <row r="4152" spans="13:18" x14ac:dyDescent="0.25">
      <c r="M4152" s="20"/>
      <c r="N4152" s="20"/>
      <c r="O4152" s="20"/>
      <c r="P4152" s="20"/>
      <c r="Q4152" s="20"/>
      <c r="R4152" s="20"/>
    </row>
    <row r="4153" spans="13:18" x14ac:dyDescent="0.25">
      <c r="M4153" s="20"/>
      <c r="N4153" s="20"/>
      <c r="O4153" s="20"/>
      <c r="P4153" s="20"/>
      <c r="Q4153" s="20"/>
      <c r="R4153" s="20"/>
    </row>
    <row r="4154" spans="13:18" x14ac:dyDescent="0.25">
      <c r="M4154" s="20"/>
      <c r="N4154" s="20"/>
      <c r="O4154" s="20"/>
      <c r="P4154" s="20"/>
      <c r="Q4154" s="20"/>
      <c r="R4154" s="20"/>
    </row>
    <row r="4155" spans="13:18" x14ac:dyDescent="0.25">
      <c r="M4155" s="20"/>
      <c r="N4155" s="20"/>
      <c r="O4155" s="20"/>
      <c r="P4155" s="20"/>
      <c r="Q4155" s="20"/>
      <c r="R4155" s="20"/>
    </row>
    <row r="4156" spans="13:18" x14ac:dyDescent="0.25">
      <c r="M4156" s="20"/>
      <c r="N4156" s="20"/>
      <c r="O4156" s="20"/>
      <c r="P4156" s="20"/>
      <c r="Q4156" s="20"/>
      <c r="R4156" s="20"/>
    </row>
    <row r="4157" spans="13:18" x14ac:dyDescent="0.25">
      <c r="M4157" s="20"/>
      <c r="N4157" s="20"/>
      <c r="O4157" s="20"/>
      <c r="P4157" s="20"/>
      <c r="Q4157" s="20"/>
      <c r="R4157" s="20"/>
    </row>
    <row r="4158" spans="13:18" x14ac:dyDescent="0.25">
      <c r="M4158" s="20"/>
      <c r="N4158" s="20"/>
      <c r="O4158" s="20"/>
      <c r="P4158" s="20"/>
      <c r="Q4158" s="20"/>
      <c r="R4158" s="20"/>
    </row>
    <row r="4159" spans="13:18" x14ac:dyDescent="0.25">
      <c r="M4159" s="20"/>
      <c r="N4159" s="20"/>
      <c r="O4159" s="20"/>
      <c r="P4159" s="20"/>
      <c r="Q4159" s="20"/>
      <c r="R4159" s="20"/>
    </row>
    <row r="4160" spans="13:18" x14ac:dyDescent="0.25">
      <c r="M4160" s="20"/>
      <c r="N4160" s="20"/>
      <c r="O4160" s="20"/>
      <c r="P4160" s="20"/>
      <c r="Q4160" s="20"/>
      <c r="R4160" s="20"/>
    </row>
    <row r="4161" spans="13:18" x14ac:dyDescent="0.25">
      <c r="M4161" s="20"/>
      <c r="N4161" s="20"/>
      <c r="O4161" s="20"/>
      <c r="P4161" s="20"/>
      <c r="Q4161" s="20"/>
      <c r="R4161" s="20"/>
    </row>
    <row r="4162" spans="13:18" x14ac:dyDescent="0.25">
      <c r="M4162" s="20"/>
      <c r="N4162" s="20"/>
      <c r="O4162" s="20"/>
      <c r="P4162" s="20"/>
      <c r="Q4162" s="20"/>
      <c r="R4162" s="20"/>
    </row>
    <row r="4163" spans="13:18" x14ac:dyDescent="0.25">
      <c r="M4163" s="20"/>
      <c r="N4163" s="20"/>
      <c r="O4163" s="20"/>
      <c r="P4163" s="20"/>
      <c r="Q4163" s="20"/>
      <c r="R4163" s="20"/>
    </row>
    <row r="4164" spans="13:18" x14ac:dyDescent="0.25">
      <c r="M4164" s="20"/>
      <c r="N4164" s="20"/>
      <c r="O4164" s="20"/>
      <c r="P4164" s="20"/>
      <c r="Q4164" s="20"/>
      <c r="R4164" s="20"/>
    </row>
    <row r="4165" spans="13:18" x14ac:dyDescent="0.25">
      <c r="M4165" s="20"/>
      <c r="N4165" s="20"/>
      <c r="O4165" s="20"/>
      <c r="P4165" s="20"/>
      <c r="Q4165" s="20"/>
      <c r="R4165" s="20"/>
    </row>
    <row r="4166" spans="13:18" x14ac:dyDescent="0.25">
      <c r="M4166" s="20"/>
      <c r="N4166" s="20"/>
      <c r="O4166" s="20"/>
      <c r="P4166" s="20"/>
      <c r="Q4166" s="20"/>
      <c r="R4166" s="20"/>
    </row>
    <row r="4167" spans="13:18" x14ac:dyDescent="0.25">
      <c r="M4167" s="20"/>
      <c r="N4167" s="20"/>
      <c r="O4167" s="20"/>
      <c r="P4167" s="20"/>
      <c r="Q4167" s="20"/>
      <c r="R4167" s="20"/>
    </row>
    <row r="4168" spans="13:18" x14ac:dyDescent="0.25">
      <c r="M4168" s="20"/>
      <c r="N4168" s="20"/>
      <c r="O4168" s="20"/>
      <c r="P4168" s="20"/>
      <c r="Q4168" s="20"/>
      <c r="R4168" s="20"/>
    </row>
    <row r="4169" spans="13:18" x14ac:dyDescent="0.25">
      <c r="M4169" s="20"/>
      <c r="N4169" s="20"/>
      <c r="O4169" s="20"/>
      <c r="P4169" s="20"/>
      <c r="Q4169" s="20"/>
      <c r="R4169" s="20"/>
    </row>
    <row r="4170" spans="13:18" x14ac:dyDescent="0.25">
      <c r="M4170" s="20"/>
      <c r="N4170" s="20"/>
      <c r="O4170" s="20"/>
      <c r="P4170" s="20"/>
      <c r="Q4170" s="20"/>
      <c r="R4170" s="20"/>
    </row>
    <row r="4171" spans="13:18" x14ac:dyDescent="0.25">
      <c r="M4171" s="20"/>
      <c r="N4171" s="20"/>
      <c r="O4171" s="20"/>
      <c r="P4171" s="20"/>
      <c r="Q4171" s="20"/>
      <c r="R4171" s="20"/>
    </row>
    <row r="4172" spans="13:18" x14ac:dyDescent="0.25">
      <c r="M4172" s="20"/>
      <c r="N4172" s="20"/>
      <c r="O4172" s="20"/>
      <c r="P4172" s="20"/>
      <c r="Q4172" s="20"/>
      <c r="R4172" s="20"/>
    </row>
    <row r="4173" spans="13:18" x14ac:dyDescent="0.25">
      <c r="M4173" s="20"/>
      <c r="N4173" s="20"/>
      <c r="O4173" s="20"/>
      <c r="P4173" s="20"/>
      <c r="Q4173" s="20"/>
      <c r="R4173" s="20"/>
    </row>
    <row r="4174" spans="13:18" x14ac:dyDescent="0.25">
      <c r="M4174" s="20"/>
      <c r="N4174" s="20"/>
      <c r="O4174" s="20"/>
      <c r="P4174" s="20"/>
      <c r="Q4174" s="20"/>
      <c r="R4174" s="20"/>
    </row>
    <row r="4175" spans="13:18" x14ac:dyDescent="0.25">
      <c r="M4175" s="20"/>
      <c r="N4175" s="20"/>
      <c r="O4175" s="20"/>
      <c r="P4175" s="20"/>
      <c r="Q4175" s="20"/>
      <c r="R4175" s="20"/>
    </row>
    <row r="4176" spans="13:18" x14ac:dyDescent="0.25">
      <c r="M4176" s="20"/>
      <c r="N4176" s="20"/>
      <c r="O4176" s="20"/>
      <c r="P4176" s="20"/>
      <c r="Q4176" s="20"/>
      <c r="R4176" s="20"/>
    </row>
    <row r="4177" spans="13:18" x14ac:dyDescent="0.25">
      <c r="M4177" s="20"/>
      <c r="N4177" s="20"/>
      <c r="O4177" s="20"/>
      <c r="P4177" s="20"/>
      <c r="Q4177" s="20"/>
      <c r="R4177" s="20"/>
    </row>
    <row r="4178" spans="13:18" x14ac:dyDescent="0.25">
      <c r="M4178" s="20"/>
      <c r="N4178" s="20"/>
      <c r="O4178" s="20"/>
      <c r="P4178" s="20"/>
      <c r="Q4178" s="20"/>
      <c r="R4178" s="20"/>
    </row>
    <row r="4179" spans="13:18" x14ac:dyDescent="0.25">
      <c r="M4179" s="20"/>
      <c r="N4179" s="20"/>
      <c r="O4179" s="20"/>
      <c r="P4179" s="20"/>
      <c r="Q4179" s="20"/>
      <c r="R4179" s="20"/>
    </row>
    <row r="4180" spans="13:18" x14ac:dyDescent="0.25">
      <c r="M4180" s="20"/>
      <c r="N4180" s="20"/>
      <c r="O4180" s="20"/>
      <c r="P4180" s="20"/>
      <c r="Q4180" s="20"/>
      <c r="R4180" s="20"/>
    </row>
    <row r="4181" spans="13:18" x14ac:dyDescent="0.25">
      <c r="M4181" s="20"/>
      <c r="N4181" s="20"/>
      <c r="O4181" s="20"/>
      <c r="P4181" s="20"/>
      <c r="Q4181" s="20"/>
      <c r="R4181" s="20"/>
    </row>
    <row r="4182" spans="13:18" x14ac:dyDescent="0.25">
      <c r="M4182" s="20"/>
      <c r="N4182" s="20"/>
      <c r="O4182" s="20"/>
      <c r="P4182" s="20"/>
      <c r="Q4182" s="20"/>
      <c r="R4182" s="20"/>
    </row>
    <row r="4183" spans="13:18" x14ac:dyDescent="0.25">
      <c r="M4183" s="20"/>
      <c r="N4183" s="20"/>
      <c r="O4183" s="20"/>
      <c r="P4183" s="20"/>
      <c r="Q4183" s="20"/>
      <c r="R4183" s="20"/>
    </row>
    <row r="4184" spans="13:18" x14ac:dyDescent="0.25">
      <c r="M4184" s="20"/>
      <c r="N4184" s="20"/>
      <c r="O4184" s="20"/>
      <c r="P4184" s="20"/>
      <c r="Q4184" s="20"/>
      <c r="R4184" s="20"/>
    </row>
    <row r="4185" spans="13:18" x14ac:dyDescent="0.25">
      <c r="M4185" s="20"/>
      <c r="N4185" s="20"/>
      <c r="O4185" s="20"/>
      <c r="P4185" s="20"/>
      <c r="Q4185" s="20"/>
      <c r="R4185" s="20"/>
    </row>
    <row r="4186" spans="13:18" x14ac:dyDescent="0.25">
      <c r="M4186" s="20"/>
      <c r="N4186" s="20"/>
      <c r="O4186" s="20"/>
      <c r="P4186" s="20"/>
      <c r="Q4186" s="20"/>
      <c r="R4186" s="20"/>
    </row>
    <row r="4187" spans="13:18" x14ac:dyDescent="0.25">
      <c r="M4187" s="20"/>
      <c r="N4187" s="20"/>
      <c r="O4187" s="20"/>
      <c r="P4187" s="20"/>
      <c r="Q4187" s="20"/>
      <c r="R4187" s="20"/>
    </row>
    <row r="4188" spans="13:18" x14ac:dyDescent="0.25">
      <c r="M4188" s="20"/>
      <c r="N4188" s="20"/>
      <c r="O4188" s="20"/>
      <c r="P4188" s="20"/>
      <c r="Q4188" s="20"/>
      <c r="R4188" s="20"/>
    </row>
    <row r="4189" spans="13:18" x14ac:dyDescent="0.25">
      <c r="M4189" s="20"/>
      <c r="N4189" s="20"/>
      <c r="O4189" s="20"/>
      <c r="P4189" s="20"/>
      <c r="Q4189" s="20"/>
      <c r="R4189" s="20"/>
    </row>
    <row r="4190" spans="13:18" x14ac:dyDescent="0.25">
      <c r="M4190" s="20"/>
      <c r="N4190" s="20"/>
      <c r="O4190" s="20"/>
      <c r="P4190" s="20"/>
      <c r="Q4190" s="20"/>
      <c r="R4190" s="20"/>
    </row>
    <row r="4191" spans="13:18" x14ac:dyDescent="0.25">
      <c r="M4191" s="20"/>
      <c r="N4191" s="20"/>
      <c r="O4191" s="20"/>
      <c r="P4191" s="20"/>
      <c r="Q4191" s="20"/>
      <c r="R4191" s="20"/>
    </row>
    <row r="4192" spans="13:18" x14ac:dyDescent="0.25">
      <c r="M4192" s="20"/>
      <c r="N4192" s="20"/>
      <c r="O4192" s="20"/>
      <c r="P4192" s="20"/>
      <c r="Q4192" s="20"/>
      <c r="R4192" s="20"/>
    </row>
    <row r="4193" spans="13:18" x14ac:dyDescent="0.25">
      <c r="M4193" s="20"/>
      <c r="N4193" s="20"/>
      <c r="O4193" s="20"/>
      <c r="P4193" s="20"/>
      <c r="Q4193" s="20"/>
      <c r="R4193" s="20"/>
    </row>
    <row r="4194" spans="13:18" x14ac:dyDescent="0.25">
      <c r="M4194" s="20"/>
      <c r="N4194" s="20"/>
      <c r="O4194" s="20"/>
      <c r="P4194" s="20"/>
      <c r="Q4194" s="20"/>
      <c r="R4194" s="20"/>
    </row>
    <row r="4195" spans="13:18" x14ac:dyDescent="0.25">
      <c r="M4195" s="20"/>
      <c r="N4195" s="20"/>
      <c r="O4195" s="20"/>
      <c r="P4195" s="20"/>
      <c r="Q4195" s="20"/>
      <c r="R4195" s="20"/>
    </row>
    <row r="4196" spans="13:18" x14ac:dyDescent="0.25">
      <c r="M4196" s="20"/>
      <c r="N4196" s="20"/>
      <c r="O4196" s="20"/>
      <c r="P4196" s="20"/>
      <c r="Q4196" s="20"/>
      <c r="R4196" s="20"/>
    </row>
    <row r="4197" spans="13:18" x14ac:dyDescent="0.25">
      <c r="M4197" s="20"/>
      <c r="N4197" s="20"/>
      <c r="O4197" s="20"/>
      <c r="P4197" s="20"/>
      <c r="Q4197" s="20"/>
      <c r="R4197" s="20"/>
    </row>
    <row r="4198" spans="13:18" x14ac:dyDescent="0.25">
      <c r="M4198" s="20"/>
      <c r="N4198" s="20"/>
      <c r="O4198" s="20"/>
      <c r="P4198" s="20"/>
      <c r="Q4198" s="20"/>
      <c r="R4198" s="20"/>
    </row>
    <row r="4199" spans="13:18" x14ac:dyDescent="0.25">
      <c r="M4199" s="20"/>
      <c r="N4199" s="20"/>
      <c r="O4199" s="20"/>
      <c r="P4199" s="20"/>
      <c r="Q4199" s="20"/>
      <c r="R4199" s="20"/>
    </row>
    <row r="4200" spans="13:18" x14ac:dyDescent="0.25">
      <c r="M4200" s="20"/>
      <c r="N4200" s="20"/>
      <c r="O4200" s="20"/>
      <c r="P4200" s="20"/>
      <c r="Q4200" s="20"/>
      <c r="R4200" s="20"/>
    </row>
    <row r="4201" spans="13:18" x14ac:dyDescent="0.25">
      <c r="M4201" s="20"/>
      <c r="N4201" s="20"/>
      <c r="O4201" s="20"/>
      <c r="P4201" s="20"/>
      <c r="Q4201" s="20"/>
      <c r="R4201" s="20"/>
    </row>
    <row r="4202" spans="13:18" x14ac:dyDescent="0.25">
      <c r="M4202" s="20"/>
      <c r="N4202" s="20"/>
      <c r="O4202" s="20"/>
      <c r="P4202" s="20"/>
      <c r="Q4202" s="20"/>
      <c r="R4202" s="20"/>
    </row>
    <row r="4203" spans="13:18" x14ac:dyDescent="0.25">
      <c r="M4203" s="20"/>
      <c r="N4203" s="20"/>
      <c r="O4203" s="20"/>
      <c r="P4203" s="20"/>
      <c r="Q4203" s="20"/>
      <c r="R4203" s="20"/>
    </row>
    <row r="4204" spans="13:18" x14ac:dyDescent="0.25">
      <c r="M4204" s="20"/>
      <c r="N4204" s="20"/>
      <c r="O4204" s="20"/>
      <c r="P4204" s="20"/>
      <c r="Q4204" s="20"/>
      <c r="R4204" s="20"/>
    </row>
    <row r="4205" spans="13:18" x14ac:dyDescent="0.25">
      <c r="M4205" s="20"/>
      <c r="N4205" s="20"/>
      <c r="O4205" s="20"/>
      <c r="P4205" s="20"/>
      <c r="Q4205" s="20"/>
      <c r="R4205" s="20"/>
    </row>
    <row r="4206" spans="13:18" x14ac:dyDescent="0.25">
      <c r="M4206" s="20"/>
      <c r="N4206" s="20"/>
      <c r="O4206" s="20"/>
      <c r="P4206" s="20"/>
      <c r="Q4206" s="20"/>
      <c r="R4206" s="20"/>
    </row>
    <row r="4207" spans="13:18" x14ac:dyDescent="0.25">
      <c r="M4207" s="20"/>
      <c r="N4207" s="20"/>
      <c r="O4207" s="20"/>
      <c r="P4207" s="20"/>
      <c r="Q4207" s="20"/>
      <c r="R4207" s="20"/>
    </row>
    <row r="4208" spans="13:18" x14ac:dyDescent="0.25">
      <c r="M4208" s="20"/>
      <c r="N4208" s="20"/>
      <c r="O4208" s="20"/>
      <c r="P4208" s="20"/>
      <c r="Q4208" s="20"/>
      <c r="R4208" s="20"/>
    </row>
    <row r="4209" spans="13:18" x14ac:dyDescent="0.25">
      <c r="M4209" s="20"/>
      <c r="N4209" s="20"/>
      <c r="O4209" s="20"/>
      <c r="P4209" s="20"/>
      <c r="Q4209" s="20"/>
      <c r="R4209" s="20"/>
    </row>
    <row r="4210" spans="13:18" x14ac:dyDescent="0.25">
      <c r="M4210" s="20"/>
      <c r="N4210" s="20"/>
      <c r="O4210" s="20"/>
      <c r="P4210" s="20"/>
      <c r="Q4210" s="20"/>
      <c r="R4210" s="20"/>
    </row>
    <row r="4211" spans="13:18" x14ac:dyDescent="0.25">
      <c r="M4211" s="20"/>
      <c r="N4211" s="20"/>
      <c r="O4211" s="20"/>
      <c r="P4211" s="20"/>
      <c r="Q4211" s="20"/>
      <c r="R4211" s="20"/>
    </row>
    <row r="4212" spans="13:18" x14ac:dyDescent="0.25">
      <c r="M4212" s="20"/>
      <c r="N4212" s="20"/>
      <c r="O4212" s="20"/>
      <c r="P4212" s="20"/>
      <c r="Q4212" s="20"/>
      <c r="R4212" s="20"/>
    </row>
    <row r="4213" spans="13:18" x14ac:dyDescent="0.25">
      <c r="M4213" s="20"/>
      <c r="N4213" s="20"/>
      <c r="O4213" s="20"/>
      <c r="P4213" s="20"/>
      <c r="Q4213" s="20"/>
      <c r="R4213" s="20"/>
    </row>
    <row r="4214" spans="13:18" x14ac:dyDescent="0.25">
      <c r="M4214" s="20"/>
      <c r="N4214" s="20"/>
      <c r="O4214" s="20"/>
      <c r="P4214" s="20"/>
      <c r="Q4214" s="20"/>
      <c r="R4214" s="20"/>
    </row>
    <row r="4215" spans="13:18" x14ac:dyDescent="0.25">
      <c r="M4215" s="20"/>
      <c r="N4215" s="20"/>
      <c r="O4215" s="20"/>
      <c r="P4215" s="20"/>
      <c r="Q4215" s="20"/>
      <c r="R4215" s="20"/>
    </row>
    <row r="4216" spans="13:18" x14ac:dyDescent="0.25">
      <c r="M4216" s="20"/>
      <c r="N4216" s="20"/>
      <c r="O4216" s="20"/>
      <c r="P4216" s="20"/>
      <c r="Q4216" s="20"/>
      <c r="R4216" s="20"/>
    </row>
    <row r="4217" spans="13:18" x14ac:dyDescent="0.25">
      <c r="M4217" s="20"/>
      <c r="N4217" s="20"/>
      <c r="O4217" s="20"/>
      <c r="P4217" s="20"/>
      <c r="Q4217" s="20"/>
      <c r="R4217" s="20"/>
    </row>
    <row r="4218" spans="13:18" x14ac:dyDescent="0.25">
      <c r="M4218" s="20"/>
      <c r="N4218" s="20"/>
      <c r="O4218" s="20"/>
      <c r="P4218" s="20"/>
      <c r="Q4218" s="20"/>
      <c r="R4218" s="20"/>
    </row>
    <row r="4219" spans="13:18" x14ac:dyDescent="0.25">
      <c r="M4219" s="20"/>
      <c r="N4219" s="20"/>
      <c r="O4219" s="20"/>
      <c r="P4219" s="20"/>
      <c r="Q4219" s="20"/>
      <c r="R4219" s="20"/>
    </row>
    <row r="4220" spans="13:18" x14ac:dyDescent="0.25">
      <c r="M4220" s="20"/>
      <c r="N4220" s="20"/>
      <c r="O4220" s="20"/>
      <c r="P4220" s="20"/>
      <c r="Q4220" s="20"/>
      <c r="R4220" s="20"/>
    </row>
    <row r="4221" spans="13:18" x14ac:dyDescent="0.25">
      <c r="M4221" s="20"/>
      <c r="N4221" s="20"/>
      <c r="O4221" s="20"/>
      <c r="P4221" s="20"/>
      <c r="Q4221" s="20"/>
      <c r="R4221" s="20"/>
    </row>
    <row r="4222" spans="13:18" x14ac:dyDescent="0.25">
      <c r="M4222" s="20"/>
      <c r="N4222" s="20"/>
      <c r="O4222" s="20"/>
      <c r="P4222" s="20"/>
      <c r="Q4222" s="20"/>
      <c r="R4222" s="20"/>
    </row>
    <row r="4223" spans="13:18" x14ac:dyDescent="0.25">
      <c r="M4223" s="20"/>
      <c r="N4223" s="20"/>
      <c r="O4223" s="20"/>
      <c r="P4223" s="20"/>
      <c r="Q4223" s="20"/>
      <c r="R4223" s="20"/>
    </row>
    <row r="4224" spans="13:18" x14ac:dyDescent="0.25">
      <c r="M4224" s="20"/>
      <c r="N4224" s="20"/>
      <c r="O4224" s="20"/>
      <c r="P4224" s="20"/>
      <c r="Q4224" s="20"/>
      <c r="R4224" s="20"/>
    </row>
    <row r="4225" spans="13:18" x14ac:dyDescent="0.25">
      <c r="M4225" s="20"/>
      <c r="N4225" s="20"/>
      <c r="O4225" s="20"/>
      <c r="P4225" s="20"/>
      <c r="Q4225" s="20"/>
      <c r="R4225" s="20"/>
    </row>
    <row r="4226" spans="13:18" x14ac:dyDescent="0.25">
      <c r="M4226" s="20"/>
      <c r="N4226" s="20"/>
      <c r="O4226" s="20"/>
      <c r="P4226" s="20"/>
      <c r="Q4226" s="20"/>
      <c r="R4226" s="20"/>
    </row>
    <row r="4227" spans="13:18" x14ac:dyDescent="0.25">
      <c r="M4227" s="20"/>
      <c r="N4227" s="20"/>
      <c r="O4227" s="20"/>
      <c r="P4227" s="20"/>
      <c r="Q4227" s="20"/>
      <c r="R4227" s="20"/>
    </row>
    <row r="4228" spans="13:18" x14ac:dyDescent="0.25">
      <c r="M4228" s="20"/>
      <c r="N4228" s="20"/>
      <c r="O4228" s="20"/>
      <c r="P4228" s="20"/>
      <c r="Q4228" s="20"/>
      <c r="R4228" s="20"/>
    </row>
    <row r="4229" spans="13:18" x14ac:dyDescent="0.25">
      <c r="M4229" s="20"/>
      <c r="N4229" s="20"/>
      <c r="O4229" s="20"/>
      <c r="P4229" s="20"/>
      <c r="Q4229" s="20"/>
      <c r="R4229" s="20"/>
    </row>
    <row r="4230" spans="13:18" x14ac:dyDescent="0.25">
      <c r="M4230" s="20"/>
      <c r="N4230" s="20"/>
      <c r="O4230" s="20"/>
      <c r="P4230" s="20"/>
      <c r="Q4230" s="20"/>
      <c r="R4230" s="20"/>
    </row>
    <row r="4231" spans="13:18" x14ac:dyDescent="0.25">
      <c r="M4231" s="20"/>
      <c r="N4231" s="20"/>
      <c r="O4231" s="20"/>
      <c r="P4231" s="20"/>
      <c r="Q4231" s="20"/>
      <c r="R4231" s="20"/>
    </row>
    <row r="4232" spans="13:18" x14ac:dyDescent="0.25">
      <c r="M4232" s="20"/>
      <c r="N4232" s="20"/>
      <c r="O4232" s="20"/>
      <c r="P4232" s="20"/>
      <c r="Q4232" s="20"/>
      <c r="R4232" s="20"/>
    </row>
    <row r="4233" spans="13:18" x14ac:dyDescent="0.25">
      <c r="M4233" s="20"/>
      <c r="N4233" s="20"/>
      <c r="O4233" s="20"/>
      <c r="P4233" s="20"/>
      <c r="Q4233" s="20"/>
      <c r="R4233" s="20"/>
    </row>
    <row r="4234" spans="13:18" x14ac:dyDescent="0.25">
      <c r="M4234" s="20"/>
      <c r="N4234" s="20"/>
      <c r="O4234" s="20"/>
      <c r="P4234" s="20"/>
      <c r="Q4234" s="20"/>
      <c r="R4234" s="20"/>
    </row>
    <row r="4235" spans="13:18" x14ac:dyDescent="0.25">
      <c r="M4235" s="20"/>
      <c r="N4235" s="20"/>
      <c r="O4235" s="20"/>
      <c r="P4235" s="20"/>
      <c r="Q4235" s="20"/>
      <c r="R4235" s="20"/>
    </row>
    <row r="4236" spans="13:18" x14ac:dyDescent="0.25">
      <c r="M4236" s="20"/>
      <c r="N4236" s="20"/>
      <c r="O4236" s="20"/>
      <c r="P4236" s="20"/>
      <c r="Q4236" s="20"/>
      <c r="R4236" s="20"/>
    </row>
    <row r="4237" spans="13:18" x14ac:dyDescent="0.25">
      <c r="M4237" s="20"/>
      <c r="N4237" s="20"/>
      <c r="O4237" s="20"/>
      <c r="P4237" s="20"/>
      <c r="Q4237" s="20"/>
      <c r="R4237" s="20"/>
    </row>
    <row r="4238" spans="13:18" x14ac:dyDescent="0.25">
      <c r="M4238" s="20"/>
      <c r="N4238" s="20"/>
      <c r="O4238" s="20"/>
      <c r="P4238" s="20"/>
      <c r="Q4238" s="20"/>
      <c r="R4238" s="20"/>
    </row>
    <row r="4239" spans="13:18" x14ac:dyDescent="0.25">
      <c r="M4239" s="20"/>
      <c r="N4239" s="20"/>
      <c r="O4239" s="20"/>
      <c r="P4239" s="20"/>
      <c r="Q4239" s="20"/>
      <c r="R4239" s="20"/>
    </row>
    <row r="4240" spans="13:18" x14ac:dyDescent="0.25">
      <c r="M4240" s="20"/>
      <c r="N4240" s="20"/>
      <c r="O4240" s="20"/>
      <c r="P4240" s="20"/>
      <c r="Q4240" s="20"/>
      <c r="R4240" s="20"/>
    </row>
    <row r="4241" spans="13:18" x14ac:dyDescent="0.25">
      <c r="M4241" s="20"/>
      <c r="N4241" s="20"/>
      <c r="O4241" s="20"/>
      <c r="P4241" s="20"/>
      <c r="Q4241" s="20"/>
      <c r="R4241" s="20"/>
    </row>
    <row r="4242" spans="13:18" x14ac:dyDescent="0.25">
      <c r="M4242" s="20"/>
      <c r="N4242" s="20"/>
      <c r="O4242" s="20"/>
      <c r="P4242" s="20"/>
      <c r="Q4242" s="20"/>
      <c r="R4242" s="20"/>
    </row>
    <row r="4243" spans="13:18" x14ac:dyDescent="0.25">
      <c r="M4243" s="20"/>
      <c r="N4243" s="20"/>
      <c r="O4243" s="20"/>
      <c r="P4243" s="20"/>
      <c r="Q4243" s="20"/>
      <c r="R4243" s="20"/>
    </row>
    <row r="4244" spans="13:18" x14ac:dyDescent="0.25">
      <c r="M4244" s="20"/>
      <c r="N4244" s="20"/>
      <c r="O4244" s="20"/>
      <c r="P4244" s="20"/>
      <c r="Q4244" s="20"/>
      <c r="R4244" s="20"/>
    </row>
    <row r="4245" spans="13:18" x14ac:dyDescent="0.25">
      <c r="M4245" s="20"/>
      <c r="N4245" s="20"/>
      <c r="O4245" s="20"/>
      <c r="P4245" s="20"/>
      <c r="Q4245" s="20"/>
      <c r="R4245" s="20"/>
    </row>
    <row r="4246" spans="13:18" x14ac:dyDescent="0.25">
      <c r="M4246" s="20"/>
      <c r="N4246" s="20"/>
      <c r="O4246" s="20"/>
      <c r="P4246" s="20"/>
      <c r="Q4246" s="20"/>
      <c r="R4246" s="20"/>
    </row>
    <row r="4247" spans="13:18" x14ac:dyDescent="0.25">
      <c r="M4247" s="20"/>
      <c r="N4247" s="20"/>
      <c r="O4247" s="20"/>
      <c r="P4247" s="20"/>
      <c r="Q4247" s="20"/>
      <c r="R4247" s="20"/>
    </row>
    <row r="4248" spans="13:18" x14ac:dyDescent="0.25">
      <c r="M4248" s="20"/>
      <c r="N4248" s="20"/>
      <c r="O4248" s="20"/>
      <c r="P4248" s="20"/>
      <c r="Q4248" s="20"/>
      <c r="R4248" s="20"/>
    </row>
    <row r="4249" spans="13:18" x14ac:dyDescent="0.25">
      <c r="M4249" s="20"/>
      <c r="N4249" s="20"/>
      <c r="O4249" s="20"/>
      <c r="P4249" s="20"/>
      <c r="Q4249" s="20"/>
      <c r="R4249" s="20"/>
    </row>
    <row r="4250" spans="13:18" x14ac:dyDescent="0.25">
      <c r="M4250" s="20"/>
      <c r="N4250" s="20"/>
      <c r="O4250" s="20"/>
      <c r="P4250" s="20"/>
      <c r="Q4250" s="20"/>
      <c r="R4250" s="20"/>
    </row>
    <row r="4251" spans="13:18" x14ac:dyDescent="0.25">
      <c r="M4251" s="20"/>
      <c r="N4251" s="20"/>
      <c r="O4251" s="20"/>
      <c r="P4251" s="20"/>
      <c r="Q4251" s="20"/>
      <c r="R4251" s="20"/>
    </row>
    <row r="4252" spans="13:18" x14ac:dyDescent="0.25">
      <c r="M4252" s="20"/>
      <c r="N4252" s="20"/>
      <c r="O4252" s="20"/>
      <c r="P4252" s="20"/>
      <c r="Q4252" s="20"/>
      <c r="R4252" s="20"/>
    </row>
    <row r="4253" spans="13:18" x14ac:dyDescent="0.25">
      <c r="M4253" s="20"/>
      <c r="N4253" s="20"/>
      <c r="O4253" s="20"/>
      <c r="P4253" s="20"/>
      <c r="Q4253" s="20"/>
      <c r="R4253" s="20"/>
    </row>
    <row r="4254" spans="13:18" x14ac:dyDescent="0.25">
      <c r="M4254" s="20"/>
      <c r="N4254" s="20"/>
      <c r="O4254" s="20"/>
      <c r="P4254" s="20"/>
      <c r="Q4254" s="20"/>
      <c r="R4254" s="20"/>
    </row>
    <row r="4255" spans="13:18" x14ac:dyDescent="0.25">
      <c r="M4255" s="20"/>
      <c r="N4255" s="20"/>
      <c r="O4255" s="20"/>
      <c r="P4255" s="20"/>
      <c r="Q4255" s="20"/>
      <c r="R4255" s="20"/>
    </row>
    <row r="4256" spans="13:18" x14ac:dyDescent="0.25">
      <c r="M4256" s="20"/>
      <c r="N4256" s="20"/>
      <c r="O4256" s="20"/>
      <c r="P4256" s="20"/>
      <c r="Q4256" s="20"/>
      <c r="R4256" s="20"/>
    </row>
    <row r="4257" spans="13:18" x14ac:dyDescent="0.25">
      <c r="M4257" s="20"/>
      <c r="N4257" s="20"/>
      <c r="O4257" s="20"/>
      <c r="P4257" s="20"/>
      <c r="Q4257" s="20"/>
      <c r="R4257" s="20"/>
    </row>
    <row r="4258" spans="13:18" x14ac:dyDescent="0.25">
      <c r="M4258" s="20"/>
      <c r="N4258" s="20"/>
      <c r="O4258" s="20"/>
      <c r="P4258" s="20"/>
      <c r="Q4258" s="20"/>
      <c r="R4258" s="20"/>
    </row>
    <row r="4259" spans="13:18" x14ac:dyDescent="0.25">
      <c r="M4259" s="20"/>
      <c r="N4259" s="20"/>
      <c r="O4259" s="20"/>
      <c r="P4259" s="20"/>
      <c r="Q4259" s="20"/>
      <c r="R4259" s="20"/>
    </row>
    <row r="4260" spans="13:18" x14ac:dyDescent="0.25">
      <c r="M4260" s="20"/>
      <c r="N4260" s="20"/>
      <c r="O4260" s="20"/>
      <c r="P4260" s="20"/>
      <c r="Q4260" s="20"/>
      <c r="R4260" s="20"/>
    </row>
    <row r="4261" spans="13:18" x14ac:dyDescent="0.25">
      <c r="M4261" s="20"/>
      <c r="N4261" s="20"/>
      <c r="O4261" s="20"/>
      <c r="P4261" s="20"/>
      <c r="Q4261" s="20"/>
      <c r="R4261" s="20"/>
    </row>
    <row r="4262" spans="13:18" x14ac:dyDescent="0.25">
      <c r="M4262" s="20"/>
      <c r="N4262" s="20"/>
      <c r="O4262" s="20"/>
      <c r="P4262" s="20"/>
      <c r="Q4262" s="20"/>
      <c r="R4262" s="20"/>
    </row>
    <row r="4263" spans="13:18" x14ac:dyDescent="0.25">
      <c r="M4263" s="20"/>
      <c r="N4263" s="20"/>
      <c r="O4263" s="20"/>
      <c r="P4263" s="20"/>
      <c r="Q4263" s="20"/>
      <c r="R4263" s="20"/>
    </row>
    <row r="4264" spans="13:18" x14ac:dyDescent="0.25">
      <c r="M4264" s="20"/>
      <c r="N4264" s="20"/>
      <c r="O4264" s="20"/>
      <c r="P4264" s="20"/>
      <c r="Q4264" s="20"/>
      <c r="R4264" s="20"/>
    </row>
    <row r="4265" spans="13:18" x14ac:dyDescent="0.25">
      <c r="M4265" s="20"/>
      <c r="N4265" s="20"/>
      <c r="O4265" s="20"/>
      <c r="P4265" s="20"/>
      <c r="Q4265" s="20"/>
      <c r="R4265" s="20"/>
    </row>
    <row r="4266" spans="13:18" x14ac:dyDescent="0.25">
      <c r="M4266" s="20"/>
      <c r="N4266" s="20"/>
      <c r="O4266" s="20"/>
      <c r="P4266" s="20"/>
      <c r="Q4266" s="20"/>
      <c r="R4266" s="20"/>
    </row>
    <row r="4267" spans="13:18" x14ac:dyDescent="0.25">
      <c r="M4267" s="20"/>
      <c r="N4267" s="20"/>
      <c r="O4267" s="20"/>
      <c r="P4267" s="20"/>
      <c r="Q4267" s="20"/>
      <c r="R4267" s="20"/>
    </row>
    <row r="4268" spans="13:18" x14ac:dyDescent="0.25">
      <c r="M4268" s="20"/>
      <c r="N4268" s="20"/>
      <c r="O4268" s="20"/>
      <c r="P4268" s="20"/>
      <c r="Q4268" s="20"/>
      <c r="R4268" s="20"/>
    </row>
    <row r="4269" spans="13:18" x14ac:dyDescent="0.25">
      <c r="M4269" s="20"/>
      <c r="N4269" s="20"/>
      <c r="O4269" s="20"/>
      <c r="P4269" s="20"/>
      <c r="Q4269" s="20"/>
      <c r="R4269" s="20"/>
    </row>
    <row r="4270" spans="13:18" x14ac:dyDescent="0.25">
      <c r="M4270" s="20"/>
      <c r="N4270" s="20"/>
      <c r="O4270" s="20"/>
      <c r="P4270" s="20"/>
      <c r="Q4270" s="20"/>
      <c r="R4270" s="20"/>
    </row>
    <row r="4271" spans="13:18" x14ac:dyDescent="0.25">
      <c r="M4271" s="20"/>
      <c r="N4271" s="20"/>
      <c r="O4271" s="20"/>
      <c r="P4271" s="20"/>
      <c r="Q4271" s="20"/>
      <c r="R4271" s="20"/>
    </row>
    <row r="4272" spans="13:18" x14ac:dyDescent="0.25">
      <c r="M4272" s="20"/>
      <c r="N4272" s="20"/>
      <c r="O4272" s="20"/>
      <c r="P4272" s="20"/>
      <c r="Q4272" s="20"/>
      <c r="R4272" s="20"/>
    </row>
    <row r="4273" spans="13:18" x14ac:dyDescent="0.25">
      <c r="M4273" s="20"/>
      <c r="N4273" s="20"/>
      <c r="O4273" s="20"/>
      <c r="P4273" s="20"/>
      <c r="Q4273" s="20"/>
      <c r="R4273" s="20"/>
    </row>
    <row r="4274" spans="13:18" x14ac:dyDescent="0.25">
      <c r="M4274" s="20"/>
      <c r="N4274" s="20"/>
      <c r="O4274" s="20"/>
      <c r="P4274" s="20"/>
      <c r="Q4274" s="20"/>
      <c r="R4274" s="20"/>
    </row>
    <row r="4275" spans="13:18" x14ac:dyDescent="0.25">
      <c r="M4275" s="20"/>
      <c r="N4275" s="20"/>
      <c r="O4275" s="20"/>
      <c r="P4275" s="20"/>
      <c r="Q4275" s="20"/>
      <c r="R4275" s="20"/>
    </row>
    <row r="4276" spans="13:18" x14ac:dyDescent="0.25">
      <c r="M4276" s="20"/>
      <c r="N4276" s="20"/>
      <c r="O4276" s="20"/>
      <c r="P4276" s="20"/>
      <c r="Q4276" s="20"/>
      <c r="R4276" s="20"/>
    </row>
    <row r="4277" spans="13:18" x14ac:dyDescent="0.25">
      <c r="M4277" s="20"/>
      <c r="N4277" s="20"/>
      <c r="O4277" s="20"/>
      <c r="P4277" s="20"/>
      <c r="Q4277" s="20"/>
      <c r="R4277" s="20"/>
    </row>
    <row r="4278" spans="13:18" x14ac:dyDescent="0.25">
      <c r="M4278" s="20"/>
      <c r="N4278" s="20"/>
      <c r="O4278" s="20"/>
      <c r="P4278" s="20"/>
      <c r="Q4278" s="20"/>
      <c r="R4278" s="20"/>
    </row>
    <row r="4279" spans="13:18" x14ac:dyDescent="0.25">
      <c r="M4279" s="20"/>
      <c r="N4279" s="20"/>
      <c r="O4279" s="20"/>
      <c r="P4279" s="20"/>
      <c r="Q4279" s="20"/>
      <c r="R4279" s="20"/>
    </row>
    <row r="4280" spans="13:18" x14ac:dyDescent="0.25">
      <c r="M4280" s="20"/>
      <c r="N4280" s="20"/>
      <c r="O4280" s="20"/>
      <c r="P4280" s="20"/>
      <c r="Q4280" s="20"/>
      <c r="R4280" s="20"/>
    </row>
    <row r="4281" spans="13:18" x14ac:dyDescent="0.25">
      <c r="M4281" s="20"/>
      <c r="N4281" s="20"/>
      <c r="O4281" s="20"/>
      <c r="P4281" s="20"/>
      <c r="Q4281" s="20"/>
      <c r="R4281" s="20"/>
    </row>
    <row r="4282" spans="13:18" x14ac:dyDescent="0.25">
      <c r="M4282" s="20"/>
      <c r="N4282" s="20"/>
      <c r="O4282" s="20"/>
      <c r="P4282" s="20"/>
      <c r="Q4282" s="20"/>
      <c r="R4282" s="20"/>
    </row>
    <row r="4283" spans="13:18" x14ac:dyDescent="0.25">
      <c r="M4283" s="20"/>
      <c r="N4283" s="20"/>
      <c r="O4283" s="20"/>
      <c r="P4283" s="20"/>
      <c r="Q4283" s="20"/>
      <c r="R4283" s="20"/>
    </row>
    <row r="4284" spans="13:18" x14ac:dyDescent="0.25">
      <c r="M4284" s="20"/>
      <c r="N4284" s="20"/>
      <c r="O4284" s="20"/>
      <c r="P4284" s="20"/>
      <c r="Q4284" s="20"/>
      <c r="R4284" s="20"/>
    </row>
    <row r="4285" spans="13:18" x14ac:dyDescent="0.25">
      <c r="M4285" s="20"/>
      <c r="N4285" s="20"/>
      <c r="O4285" s="20"/>
      <c r="P4285" s="20"/>
      <c r="Q4285" s="20"/>
      <c r="R4285" s="20"/>
    </row>
    <row r="4286" spans="13:18" x14ac:dyDescent="0.25">
      <c r="M4286" s="20"/>
      <c r="N4286" s="20"/>
      <c r="O4286" s="20"/>
      <c r="P4286" s="20"/>
      <c r="Q4286" s="20"/>
      <c r="R4286" s="20"/>
    </row>
    <row r="4287" spans="13:18" x14ac:dyDescent="0.25">
      <c r="M4287" s="20"/>
      <c r="N4287" s="20"/>
      <c r="O4287" s="20"/>
      <c r="P4287" s="20"/>
      <c r="Q4287" s="20"/>
      <c r="R4287" s="20"/>
    </row>
    <row r="4288" spans="13:18" x14ac:dyDescent="0.25">
      <c r="M4288" s="20"/>
      <c r="N4288" s="20"/>
      <c r="O4288" s="20"/>
      <c r="P4288" s="20"/>
      <c r="Q4288" s="20"/>
      <c r="R4288" s="20"/>
    </row>
    <row r="4289" spans="13:18" x14ac:dyDescent="0.25">
      <c r="M4289" s="20"/>
      <c r="N4289" s="20"/>
      <c r="O4289" s="20"/>
      <c r="P4289" s="20"/>
      <c r="Q4289" s="20"/>
      <c r="R4289" s="20"/>
    </row>
    <row r="4290" spans="13:18" x14ac:dyDescent="0.25">
      <c r="M4290" s="20"/>
      <c r="N4290" s="20"/>
      <c r="O4290" s="20"/>
      <c r="P4290" s="20"/>
      <c r="Q4290" s="20"/>
      <c r="R4290" s="20"/>
    </row>
    <row r="4291" spans="13:18" x14ac:dyDescent="0.25">
      <c r="M4291" s="20"/>
      <c r="N4291" s="20"/>
      <c r="O4291" s="20"/>
      <c r="P4291" s="20"/>
      <c r="Q4291" s="20"/>
      <c r="R4291" s="20"/>
    </row>
    <row r="4292" spans="13:18" x14ac:dyDescent="0.25">
      <c r="M4292" s="20"/>
      <c r="N4292" s="20"/>
      <c r="O4292" s="20"/>
      <c r="P4292" s="20"/>
      <c r="Q4292" s="20"/>
      <c r="R4292" s="20"/>
    </row>
    <row r="4293" spans="13:18" x14ac:dyDescent="0.25">
      <c r="M4293" s="20"/>
      <c r="N4293" s="20"/>
      <c r="O4293" s="20"/>
      <c r="P4293" s="20"/>
      <c r="Q4293" s="20"/>
      <c r="R4293" s="20"/>
    </row>
    <row r="4294" spans="13:18" x14ac:dyDescent="0.25">
      <c r="M4294" s="20"/>
      <c r="N4294" s="20"/>
      <c r="O4294" s="20"/>
      <c r="P4294" s="20"/>
      <c r="Q4294" s="20"/>
      <c r="R4294" s="20"/>
    </row>
    <row r="4295" spans="13:18" x14ac:dyDescent="0.25">
      <c r="M4295" s="20"/>
      <c r="N4295" s="20"/>
      <c r="O4295" s="20"/>
      <c r="P4295" s="20"/>
      <c r="Q4295" s="20"/>
      <c r="R4295" s="20"/>
    </row>
    <row r="4296" spans="13:18" x14ac:dyDescent="0.25">
      <c r="M4296" s="20"/>
      <c r="N4296" s="20"/>
      <c r="O4296" s="20"/>
      <c r="P4296" s="20"/>
      <c r="Q4296" s="20"/>
      <c r="R4296" s="20"/>
    </row>
    <row r="4297" spans="13:18" x14ac:dyDescent="0.25">
      <c r="M4297" s="20"/>
      <c r="N4297" s="20"/>
      <c r="O4297" s="20"/>
      <c r="P4297" s="20"/>
      <c r="Q4297" s="20"/>
      <c r="R4297" s="20"/>
    </row>
    <row r="4298" spans="13:18" x14ac:dyDescent="0.25">
      <c r="M4298" s="20"/>
      <c r="N4298" s="20"/>
      <c r="O4298" s="20"/>
      <c r="P4298" s="20"/>
      <c r="Q4298" s="20"/>
      <c r="R4298" s="20"/>
    </row>
    <row r="4299" spans="13:18" x14ac:dyDescent="0.25">
      <c r="M4299" s="20"/>
      <c r="N4299" s="20"/>
      <c r="O4299" s="20"/>
      <c r="P4299" s="20"/>
      <c r="Q4299" s="20"/>
      <c r="R4299" s="20"/>
    </row>
    <row r="4300" spans="13:18" x14ac:dyDescent="0.25">
      <c r="M4300" s="20"/>
      <c r="N4300" s="20"/>
      <c r="O4300" s="20"/>
      <c r="P4300" s="20"/>
      <c r="Q4300" s="20"/>
      <c r="R4300" s="20"/>
    </row>
    <row r="4301" spans="13:18" x14ac:dyDescent="0.25">
      <c r="M4301" s="20"/>
      <c r="N4301" s="20"/>
      <c r="O4301" s="20"/>
      <c r="P4301" s="20"/>
      <c r="Q4301" s="20"/>
      <c r="R4301" s="20"/>
    </row>
    <row r="4302" spans="13:18" x14ac:dyDescent="0.25">
      <c r="M4302" s="20"/>
      <c r="N4302" s="20"/>
      <c r="O4302" s="20"/>
      <c r="P4302" s="20"/>
      <c r="Q4302" s="20"/>
      <c r="R4302" s="20"/>
    </row>
    <row r="4303" spans="13:18" x14ac:dyDescent="0.25">
      <c r="M4303" s="20"/>
      <c r="N4303" s="20"/>
      <c r="O4303" s="20"/>
      <c r="P4303" s="20"/>
      <c r="Q4303" s="20"/>
      <c r="R4303" s="20"/>
    </row>
    <row r="4304" spans="13:18" x14ac:dyDescent="0.25">
      <c r="M4304" s="20"/>
      <c r="N4304" s="20"/>
      <c r="O4304" s="20"/>
      <c r="P4304" s="20"/>
      <c r="Q4304" s="20"/>
      <c r="R4304" s="20"/>
    </row>
    <row r="4305" spans="13:18" x14ac:dyDescent="0.25">
      <c r="M4305" s="20"/>
      <c r="N4305" s="20"/>
      <c r="O4305" s="20"/>
      <c r="P4305" s="20"/>
      <c r="Q4305" s="20"/>
      <c r="R4305" s="20"/>
    </row>
    <row r="4306" spans="13:18" x14ac:dyDescent="0.25">
      <c r="M4306" s="20"/>
      <c r="N4306" s="20"/>
      <c r="O4306" s="20"/>
      <c r="P4306" s="20"/>
      <c r="Q4306" s="20"/>
      <c r="R4306" s="20"/>
    </row>
    <row r="4307" spans="13:18" x14ac:dyDescent="0.25">
      <c r="M4307" s="20"/>
      <c r="N4307" s="20"/>
      <c r="O4307" s="20"/>
      <c r="P4307" s="20"/>
      <c r="Q4307" s="20"/>
      <c r="R4307" s="20"/>
    </row>
    <row r="4308" spans="13:18" x14ac:dyDescent="0.25">
      <c r="M4308" s="20"/>
      <c r="N4308" s="20"/>
      <c r="O4308" s="20"/>
      <c r="P4308" s="20"/>
      <c r="Q4308" s="20"/>
      <c r="R4308" s="20"/>
    </row>
    <row r="4309" spans="13:18" x14ac:dyDescent="0.25">
      <c r="M4309" s="20"/>
      <c r="N4309" s="20"/>
      <c r="O4309" s="20"/>
      <c r="P4309" s="20"/>
      <c r="Q4309" s="20"/>
      <c r="R4309" s="20"/>
    </row>
    <row r="4310" spans="13:18" x14ac:dyDescent="0.25">
      <c r="M4310" s="20"/>
      <c r="N4310" s="20"/>
      <c r="O4310" s="20"/>
      <c r="P4310" s="20"/>
      <c r="Q4310" s="20"/>
      <c r="R4310" s="20"/>
    </row>
    <row r="4311" spans="13:18" x14ac:dyDescent="0.25">
      <c r="M4311" s="20"/>
      <c r="N4311" s="20"/>
      <c r="O4311" s="20"/>
      <c r="P4311" s="20"/>
      <c r="Q4311" s="20"/>
      <c r="R4311" s="20"/>
    </row>
    <row r="4312" spans="13:18" x14ac:dyDescent="0.25">
      <c r="M4312" s="20"/>
      <c r="N4312" s="20"/>
      <c r="O4312" s="20"/>
      <c r="P4312" s="20"/>
      <c r="Q4312" s="20"/>
      <c r="R4312" s="20"/>
    </row>
    <row r="4313" spans="13:18" x14ac:dyDescent="0.25">
      <c r="M4313" s="20"/>
      <c r="N4313" s="20"/>
      <c r="O4313" s="20"/>
      <c r="P4313" s="20"/>
      <c r="Q4313" s="20"/>
      <c r="R4313" s="20"/>
    </row>
    <row r="4314" spans="13:18" x14ac:dyDescent="0.25">
      <c r="M4314" s="20"/>
      <c r="N4314" s="20"/>
      <c r="O4314" s="20"/>
      <c r="P4314" s="20"/>
      <c r="Q4314" s="20"/>
      <c r="R4314" s="20"/>
    </row>
    <row r="4315" spans="13:18" x14ac:dyDescent="0.25">
      <c r="M4315" s="20"/>
      <c r="N4315" s="20"/>
      <c r="O4315" s="20"/>
      <c r="P4315" s="20"/>
      <c r="Q4315" s="20"/>
      <c r="R4315" s="20"/>
    </row>
    <row r="4316" spans="13:18" x14ac:dyDescent="0.25">
      <c r="M4316" s="20"/>
      <c r="N4316" s="20"/>
      <c r="O4316" s="20"/>
      <c r="P4316" s="20"/>
      <c r="Q4316" s="20"/>
      <c r="R4316" s="20"/>
    </row>
    <row r="4317" spans="13:18" x14ac:dyDescent="0.25">
      <c r="M4317" s="20"/>
      <c r="N4317" s="20"/>
      <c r="O4317" s="20"/>
      <c r="P4317" s="20"/>
      <c r="Q4317" s="20"/>
      <c r="R4317" s="20"/>
    </row>
    <row r="4318" spans="13:18" x14ac:dyDescent="0.25">
      <c r="M4318" s="20"/>
      <c r="N4318" s="20"/>
      <c r="O4318" s="20"/>
      <c r="P4318" s="20"/>
      <c r="Q4318" s="20"/>
      <c r="R4318" s="20"/>
    </row>
    <row r="4319" spans="13:18" x14ac:dyDescent="0.25">
      <c r="M4319" s="20"/>
      <c r="N4319" s="20"/>
      <c r="O4319" s="20"/>
      <c r="P4319" s="20"/>
      <c r="Q4319" s="20"/>
      <c r="R4319" s="20"/>
    </row>
    <row r="4320" spans="13:18" x14ac:dyDescent="0.25">
      <c r="M4320" s="20"/>
      <c r="N4320" s="20"/>
      <c r="O4320" s="20"/>
      <c r="P4320" s="20"/>
      <c r="Q4320" s="20"/>
      <c r="R4320" s="20"/>
    </row>
    <row r="4321" spans="13:18" x14ac:dyDescent="0.25">
      <c r="M4321" s="20"/>
      <c r="N4321" s="20"/>
      <c r="O4321" s="20"/>
      <c r="P4321" s="20"/>
      <c r="Q4321" s="20"/>
      <c r="R4321" s="20"/>
    </row>
    <row r="4322" spans="13:18" x14ac:dyDescent="0.25">
      <c r="M4322" s="20"/>
      <c r="N4322" s="20"/>
      <c r="O4322" s="20"/>
      <c r="P4322" s="20"/>
      <c r="Q4322" s="20"/>
      <c r="R4322" s="20"/>
    </row>
    <row r="4323" spans="13:18" x14ac:dyDescent="0.25">
      <c r="M4323" s="20"/>
      <c r="N4323" s="20"/>
      <c r="O4323" s="20"/>
      <c r="P4323" s="20"/>
      <c r="Q4323" s="20"/>
      <c r="R4323" s="20"/>
    </row>
    <row r="4324" spans="13:18" x14ac:dyDescent="0.25">
      <c r="M4324" s="20"/>
      <c r="N4324" s="20"/>
      <c r="O4324" s="20"/>
      <c r="P4324" s="20"/>
      <c r="Q4324" s="20"/>
      <c r="R4324" s="20"/>
    </row>
    <row r="4325" spans="13:18" x14ac:dyDescent="0.25">
      <c r="M4325" s="20"/>
      <c r="N4325" s="20"/>
      <c r="O4325" s="20"/>
      <c r="P4325" s="20"/>
      <c r="Q4325" s="20"/>
      <c r="R4325" s="20"/>
    </row>
    <row r="4326" spans="13:18" x14ac:dyDescent="0.25">
      <c r="M4326" s="20"/>
      <c r="N4326" s="20"/>
      <c r="O4326" s="20"/>
      <c r="P4326" s="20"/>
      <c r="Q4326" s="20"/>
      <c r="R4326" s="20"/>
    </row>
    <row r="4327" spans="13:18" x14ac:dyDescent="0.25">
      <c r="M4327" s="20"/>
      <c r="N4327" s="20"/>
      <c r="O4327" s="20"/>
      <c r="P4327" s="20"/>
      <c r="Q4327" s="20"/>
      <c r="R4327" s="20"/>
    </row>
    <row r="4328" spans="13:18" x14ac:dyDescent="0.25">
      <c r="M4328" s="20"/>
      <c r="N4328" s="20"/>
      <c r="O4328" s="20"/>
      <c r="P4328" s="20"/>
      <c r="Q4328" s="20"/>
      <c r="R4328" s="20"/>
    </row>
    <row r="4329" spans="13:18" x14ac:dyDescent="0.25">
      <c r="M4329" s="20"/>
      <c r="N4329" s="20"/>
      <c r="O4329" s="20"/>
      <c r="P4329" s="20"/>
      <c r="Q4329" s="20"/>
      <c r="R4329" s="20"/>
    </row>
    <row r="4330" spans="13:18" x14ac:dyDescent="0.25">
      <c r="M4330" s="20"/>
      <c r="N4330" s="20"/>
      <c r="O4330" s="20"/>
      <c r="P4330" s="20"/>
      <c r="Q4330" s="20"/>
      <c r="R4330" s="20"/>
    </row>
    <row r="4331" spans="13:18" x14ac:dyDescent="0.25">
      <c r="M4331" s="20"/>
      <c r="N4331" s="20"/>
      <c r="O4331" s="20"/>
      <c r="P4331" s="20"/>
      <c r="Q4331" s="20"/>
      <c r="R4331" s="20"/>
    </row>
    <row r="4332" spans="13:18" x14ac:dyDescent="0.25">
      <c r="M4332" s="20"/>
      <c r="N4332" s="20"/>
      <c r="O4332" s="20"/>
      <c r="P4332" s="20"/>
      <c r="Q4332" s="20"/>
      <c r="R4332" s="20"/>
    </row>
    <row r="4333" spans="13:18" x14ac:dyDescent="0.25">
      <c r="M4333" s="20"/>
      <c r="N4333" s="20"/>
      <c r="O4333" s="20"/>
      <c r="P4333" s="20"/>
      <c r="Q4333" s="20"/>
      <c r="R4333" s="20"/>
    </row>
    <row r="4334" spans="13:18" x14ac:dyDescent="0.25">
      <c r="M4334" s="20"/>
      <c r="N4334" s="20"/>
      <c r="O4334" s="20"/>
      <c r="P4334" s="20"/>
      <c r="Q4334" s="20"/>
      <c r="R4334" s="20"/>
    </row>
    <row r="4335" spans="13:18" x14ac:dyDescent="0.25">
      <c r="M4335" s="20"/>
      <c r="N4335" s="20"/>
      <c r="O4335" s="20"/>
      <c r="P4335" s="20"/>
      <c r="Q4335" s="20"/>
      <c r="R4335" s="20"/>
    </row>
    <row r="4336" spans="13:18" x14ac:dyDescent="0.25">
      <c r="M4336" s="20"/>
      <c r="N4336" s="20"/>
      <c r="O4336" s="20"/>
      <c r="P4336" s="20"/>
      <c r="Q4336" s="20"/>
      <c r="R4336" s="20"/>
    </row>
    <row r="4337" spans="13:18" x14ac:dyDescent="0.25">
      <c r="M4337" s="20"/>
      <c r="N4337" s="20"/>
      <c r="O4337" s="20"/>
      <c r="P4337" s="20"/>
      <c r="Q4337" s="20"/>
      <c r="R4337" s="20"/>
    </row>
    <row r="4338" spans="13:18" x14ac:dyDescent="0.25">
      <c r="M4338" s="20"/>
      <c r="N4338" s="20"/>
      <c r="O4338" s="20"/>
      <c r="P4338" s="20"/>
      <c r="Q4338" s="20"/>
      <c r="R4338" s="20"/>
    </row>
    <row r="4339" spans="13:18" x14ac:dyDescent="0.25">
      <c r="M4339" s="20"/>
      <c r="N4339" s="20"/>
      <c r="O4339" s="20"/>
      <c r="P4339" s="20"/>
      <c r="Q4339" s="20"/>
      <c r="R4339" s="20"/>
    </row>
    <row r="4340" spans="13:18" x14ac:dyDescent="0.25">
      <c r="M4340" s="20"/>
      <c r="N4340" s="20"/>
      <c r="O4340" s="20"/>
      <c r="P4340" s="20"/>
      <c r="Q4340" s="20"/>
      <c r="R4340" s="20"/>
    </row>
    <row r="4341" spans="13:18" x14ac:dyDescent="0.25">
      <c r="M4341" s="20"/>
      <c r="N4341" s="20"/>
      <c r="O4341" s="20"/>
      <c r="P4341" s="20"/>
      <c r="Q4341" s="20"/>
      <c r="R4341" s="20"/>
    </row>
    <row r="4342" spans="13:18" x14ac:dyDescent="0.25">
      <c r="M4342" s="20"/>
      <c r="N4342" s="20"/>
      <c r="O4342" s="20"/>
      <c r="P4342" s="20"/>
      <c r="Q4342" s="20"/>
      <c r="R4342" s="20"/>
    </row>
    <row r="4343" spans="13:18" x14ac:dyDescent="0.25">
      <c r="M4343" s="20"/>
      <c r="N4343" s="20"/>
      <c r="O4343" s="20"/>
      <c r="P4343" s="20"/>
      <c r="Q4343" s="20"/>
      <c r="R4343" s="20"/>
    </row>
    <row r="4344" spans="13:18" x14ac:dyDescent="0.25">
      <c r="M4344" s="20"/>
      <c r="N4344" s="20"/>
      <c r="O4344" s="20"/>
      <c r="P4344" s="20"/>
      <c r="Q4344" s="20"/>
      <c r="R4344" s="20"/>
    </row>
    <row r="4345" spans="13:18" x14ac:dyDescent="0.25">
      <c r="M4345" s="20"/>
      <c r="N4345" s="20"/>
      <c r="O4345" s="20"/>
      <c r="P4345" s="20"/>
      <c r="Q4345" s="20"/>
      <c r="R4345" s="20"/>
    </row>
    <row r="4346" spans="13:18" x14ac:dyDescent="0.25">
      <c r="M4346" s="20"/>
      <c r="N4346" s="20"/>
      <c r="O4346" s="20"/>
      <c r="P4346" s="20"/>
      <c r="Q4346" s="20"/>
      <c r="R4346" s="20"/>
    </row>
    <row r="4347" spans="13:18" x14ac:dyDescent="0.25">
      <c r="M4347" s="20"/>
      <c r="N4347" s="20"/>
      <c r="O4347" s="20"/>
      <c r="P4347" s="20"/>
      <c r="Q4347" s="20"/>
      <c r="R4347" s="20"/>
    </row>
    <row r="4348" spans="13:18" x14ac:dyDescent="0.25">
      <c r="M4348" s="20"/>
      <c r="N4348" s="20"/>
      <c r="O4348" s="20"/>
      <c r="P4348" s="20"/>
      <c r="Q4348" s="20"/>
      <c r="R4348" s="20"/>
    </row>
    <row r="4349" spans="13:18" x14ac:dyDescent="0.25">
      <c r="M4349" s="20"/>
      <c r="N4349" s="20"/>
      <c r="O4349" s="20"/>
      <c r="P4349" s="20"/>
      <c r="Q4349" s="20"/>
      <c r="R4349" s="20"/>
    </row>
    <row r="4350" spans="13:18" x14ac:dyDescent="0.25">
      <c r="M4350" s="20"/>
      <c r="N4350" s="20"/>
      <c r="O4350" s="20"/>
      <c r="P4350" s="20"/>
      <c r="Q4350" s="20"/>
      <c r="R4350" s="20"/>
    </row>
    <row r="4351" spans="13:18" x14ac:dyDescent="0.25">
      <c r="M4351" s="20"/>
      <c r="N4351" s="20"/>
      <c r="O4351" s="20"/>
      <c r="P4351" s="20"/>
      <c r="Q4351" s="20"/>
      <c r="R4351" s="20"/>
    </row>
    <row r="4352" spans="13:18" x14ac:dyDescent="0.25">
      <c r="M4352" s="20"/>
      <c r="N4352" s="20"/>
      <c r="O4352" s="20"/>
      <c r="P4352" s="20"/>
      <c r="Q4352" s="20"/>
      <c r="R4352" s="20"/>
    </row>
    <row r="4353" spans="13:18" x14ac:dyDescent="0.25">
      <c r="M4353" s="20"/>
      <c r="N4353" s="20"/>
      <c r="O4353" s="20"/>
      <c r="P4353" s="20"/>
      <c r="Q4353" s="20"/>
      <c r="R4353" s="20"/>
    </row>
    <row r="4354" spans="13:18" x14ac:dyDescent="0.25">
      <c r="M4354" s="20"/>
      <c r="N4354" s="20"/>
      <c r="O4354" s="20"/>
      <c r="P4354" s="20"/>
      <c r="Q4354" s="20"/>
      <c r="R4354" s="20"/>
    </row>
    <row r="4355" spans="13:18" x14ac:dyDescent="0.25">
      <c r="M4355" s="20"/>
      <c r="N4355" s="20"/>
      <c r="O4355" s="20"/>
      <c r="P4355" s="20"/>
      <c r="Q4355" s="20"/>
      <c r="R4355" s="20"/>
    </row>
    <row r="4356" spans="13:18" x14ac:dyDescent="0.25">
      <c r="M4356" s="20"/>
      <c r="N4356" s="20"/>
      <c r="O4356" s="20"/>
      <c r="P4356" s="20"/>
      <c r="Q4356" s="20"/>
      <c r="R4356" s="20"/>
    </row>
    <row r="4357" spans="13:18" x14ac:dyDescent="0.25">
      <c r="M4357" s="20"/>
      <c r="N4357" s="20"/>
      <c r="O4357" s="20"/>
      <c r="P4357" s="20"/>
      <c r="Q4357" s="20"/>
      <c r="R4357" s="20"/>
    </row>
    <row r="4358" spans="13:18" x14ac:dyDescent="0.25">
      <c r="M4358" s="20"/>
      <c r="N4358" s="20"/>
      <c r="O4358" s="20"/>
      <c r="P4358" s="20"/>
      <c r="Q4358" s="20"/>
      <c r="R4358" s="20"/>
    </row>
    <row r="4359" spans="13:18" x14ac:dyDescent="0.25">
      <c r="M4359" s="20"/>
      <c r="N4359" s="20"/>
      <c r="O4359" s="20"/>
      <c r="P4359" s="20"/>
      <c r="Q4359" s="20"/>
      <c r="R4359" s="20"/>
    </row>
    <row r="4360" spans="13:18" x14ac:dyDescent="0.25">
      <c r="M4360" s="20"/>
      <c r="N4360" s="20"/>
      <c r="O4360" s="20"/>
      <c r="P4360" s="20"/>
      <c r="Q4360" s="20"/>
      <c r="R4360" s="20"/>
    </row>
    <row r="4361" spans="13:18" x14ac:dyDescent="0.25">
      <c r="M4361" s="20"/>
      <c r="N4361" s="20"/>
      <c r="O4361" s="20"/>
      <c r="P4361" s="20"/>
      <c r="Q4361" s="20"/>
      <c r="R4361" s="20"/>
    </row>
    <row r="4362" spans="13:18" x14ac:dyDescent="0.25">
      <c r="M4362" s="20"/>
      <c r="N4362" s="20"/>
      <c r="O4362" s="20"/>
      <c r="P4362" s="20"/>
      <c r="Q4362" s="20"/>
      <c r="R4362" s="20"/>
    </row>
    <row r="4363" spans="13:18" x14ac:dyDescent="0.25">
      <c r="M4363" s="20"/>
      <c r="N4363" s="20"/>
      <c r="O4363" s="20"/>
      <c r="P4363" s="20"/>
      <c r="Q4363" s="20"/>
      <c r="R4363" s="20"/>
    </row>
    <row r="4364" spans="13:18" x14ac:dyDescent="0.25">
      <c r="M4364" s="20"/>
      <c r="N4364" s="20"/>
      <c r="O4364" s="20"/>
      <c r="P4364" s="20"/>
      <c r="Q4364" s="20"/>
      <c r="R4364" s="20"/>
    </row>
    <row r="4365" spans="13:18" x14ac:dyDescent="0.25">
      <c r="M4365" s="20"/>
      <c r="N4365" s="20"/>
      <c r="O4365" s="20"/>
      <c r="P4365" s="20"/>
      <c r="Q4365" s="20"/>
      <c r="R4365" s="20"/>
    </row>
    <row r="4366" spans="13:18" x14ac:dyDescent="0.25">
      <c r="M4366" s="20"/>
      <c r="N4366" s="20"/>
      <c r="O4366" s="20"/>
      <c r="P4366" s="20"/>
      <c r="Q4366" s="20"/>
      <c r="R4366" s="20"/>
    </row>
    <row r="4367" spans="13:18" x14ac:dyDescent="0.25">
      <c r="M4367" s="20"/>
      <c r="N4367" s="20"/>
      <c r="O4367" s="20"/>
      <c r="P4367" s="20"/>
      <c r="Q4367" s="20"/>
      <c r="R4367" s="20"/>
    </row>
    <row r="4368" spans="13:18" x14ac:dyDescent="0.25">
      <c r="M4368" s="20"/>
      <c r="N4368" s="20"/>
      <c r="O4368" s="20"/>
      <c r="P4368" s="20"/>
      <c r="Q4368" s="20"/>
      <c r="R4368" s="20"/>
    </row>
    <row r="4369" spans="13:18" x14ac:dyDescent="0.25">
      <c r="M4369" s="20"/>
      <c r="N4369" s="20"/>
      <c r="O4369" s="20"/>
      <c r="P4369" s="20"/>
      <c r="Q4369" s="20"/>
      <c r="R4369" s="20"/>
    </row>
    <row r="4370" spans="13:18" x14ac:dyDescent="0.25">
      <c r="M4370" s="20"/>
      <c r="N4370" s="20"/>
      <c r="O4370" s="20"/>
      <c r="P4370" s="20"/>
      <c r="Q4370" s="20"/>
      <c r="R4370" s="20"/>
    </row>
    <row r="4371" spans="13:18" x14ac:dyDescent="0.25">
      <c r="M4371" s="20"/>
      <c r="N4371" s="20"/>
      <c r="O4371" s="20"/>
      <c r="P4371" s="20"/>
      <c r="Q4371" s="20"/>
      <c r="R4371" s="20"/>
    </row>
    <row r="4372" spans="13:18" x14ac:dyDescent="0.25">
      <c r="M4372" s="20"/>
      <c r="N4372" s="20"/>
      <c r="O4372" s="20"/>
      <c r="P4372" s="20"/>
      <c r="Q4372" s="20"/>
      <c r="R4372" s="20"/>
    </row>
    <row r="4373" spans="13:18" x14ac:dyDescent="0.25">
      <c r="M4373" s="20"/>
      <c r="N4373" s="20"/>
      <c r="O4373" s="20"/>
      <c r="P4373" s="20"/>
      <c r="Q4373" s="20"/>
      <c r="R4373" s="20"/>
    </row>
    <row r="4374" spans="13:18" x14ac:dyDescent="0.25">
      <c r="M4374" s="20"/>
      <c r="N4374" s="20"/>
      <c r="O4374" s="20"/>
      <c r="P4374" s="20"/>
      <c r="Q4374" s="20"/>
      <c r="R4374" s="20"/>
    </row>
    <row r="4375" spans="13:18" x14ac:dyDescent="0.25">
      <c r="M4375" s="20"/>
      <c r="N4375" s="20"/>
      <c r="O4375" s="20"/>
      <c r="P4375" s="20"/>
      <c r="Q4375" s="20"/>
      <c r="R4375" s="20"/>
    </row>
    <row r="4376" spans="13:18" x14ac:dyDescent="0.25">
      <c r="M4376" s="20"/>
      <c r="N4376" s="20"/>
      <c r="O4376" s="20"/>
      <c r="P4376" s="20"/>
      <c r="Q4376" s="20"/>
      <c r="R4376" s="20"/>
    </row>
    <row r="4377" spans="13:18" x14ac:dyDescent="0.25">
      <c r="M4377" s="20"/>
      <c r="N4377" s="20"/>
      <c r="O4377" s="20"/>
      <c r="P4377" s="20"/>
      <c r="Q4377" s="20"/>
      <c r="R4377" s="20"/>
    </row>
    <row r="4378" spans="13:18" x14ac:dyDescent="0.25">
      <c r="M4378" s="20"/>
      <c r="N4378" s="20"/>
      <c r="O4378" s="20"/>
      <c r="P4378" s="20"/>
      <c r="Q4378" s="20"/>
      <c r="R4378" s="20"/>
    </row>
    <row r="4379" spans="13:18" x14ac:dyDescent="0.25">
      <c r="M4379" s="20"/>
      <c r="N4379" s="20"/>
      <c r="O4379" s="20"/>
      <c r="P4379" s="20"/>
      <c r="Q4379" s="20"/>
      <c r="R4379" s="20"/>
    </row>
    <row r="4380" spans="13:18" x14ac:dyDescent="0.25">
      <c r="M4380" s="20"/>
      <c r="N4380" s="20"/>
      <c r="O4380" s="20"/>
      <c r="P4380" s="20"/>
      <c r="Q4380" s="20"/>
      <c r="R4380" s="20"/>
    </row>
    <row r="4381" spans="13:18" x14ac:dyDescent="0.25">
      <c r="M4381" s="20"/>
      <c r="N4381" s="20"/>
      <c r="O4381" s="20"/>
      <c r="P4381" s="20"/>
      <c r="Q4381" s="20"/>
      <c r="R4381" s="20"/>
    </row>
    <row r="4382" spans="13:18" x14ac:dyDescent="0.25">
      <c r="M4382" s="20"/>
      <c r="N4382" s="20"/>
      <c r="O4382" s="20"/>
      <c r="P4382" s="20"/>
      <c r="Q4382" s="20"/>
      <c r="R4382" s="20"/>
    </row>
    <row r="4383" spans="13:18" x14ac:dyDescent="0.25">
      <c r="M4383" s="20"/>
      <c r="N4383" s="20"/>
      <c r="O4383" s="20"/>
      <c r="P4383" s="20"/>
      <c r="Q4383" s="20"/>
      <c r="R4383" s="20"/>
    </row>
    <row r="4384" spans="13:18" x14ac:dyDescent="0.25">
      <c r="M4384" s="20"/>
      <c r="N4384" s="20"/>
      <c r="O4384" s="20"/>
      <c r="P4384" s="20"/>
      <c r="Q4384" s="20"/>
      <c r="R4384" s="20"/>
    </row>
    <row r="4385" spans="13:18" x14ac:dyDescent="0.25">
      <c r="M4385" s="20"/>
      <c r="N4385" s="20"/>
      <c r="O4385" s="20"/>
      <c r="P4385" s="20"/>
      <c r="Q4385" s="20"/>
      <c r="R4385" s="20"/>
    </row>
    <row r="4386" spans="13:18" x14ac:dyDescent="0.25">
      <c r="M4386" s="20"/>
      <c r="N4386" s="20"/>
      <c r="O4386" s="20"/>
      <c r="P4386" s="20"/>
      <c r="Q4386" s="20"/>
      <c r="R4386" s="20"/>
    </row>
    <row r="4387" spans="13:18" x14ac:dyDescent="0.25">
      <c r="M4387" s="20"/>
      <c r="N4387" s="20"/>
      <c r="O4387" s="20"/>
      <c r="P4387" s="20"/>
      <c r="Q4387" s="20"/>
      <c r="R4387" s="20"/>
    </row>
    <row r="4388" spans="13:18" x14ac:dyDescent="0.25">
      <c r="M4388" s="20"/>
      <c r="N4388" s="20"/>
      <c r="O4388" s="20"/>
      <c r="P4388" s="20"/>
      <c r="Q4388" s="20"/>
      <c r="R4388" s="20"/>
    </row>
    <row r="4389" spans="13:18" x14ac:dyDescent="0.25">
      <c r="M4389" s="20"/>
      <c r="N4389" s="20"/>
      <c r="O4389" s="20"/>
      <c r="P4389" s="20"/>
      <c r="Q4389" s="20"/>
      <c r="R4389" s="20"/>
    </row>
    <row r="4390" spans="13:18" x14ac:dyDescent="0.25">
      <c r="M4390" s="20"/>
      <c r="N4390" s="20"/>
      <c r="O4390" s="20"/>
      <c r="P4390" s="20"/>
      <c r="Q4390" s="20"/>
      <c r="R4390" s="20"/>
    </row>
    <row r="4391" spans="13:18" x14ac:dyDescent="0.25">
      <c r="M4391" s="20"/>
      <c r="N4391" s="20"/>
      <c r="O4391" s="20"/>
      <c r="P4391" s="20"/>
      <c r="Q4391" s="20"/>
      <c r="R4391" s="20"/>
    </row>
    <row r="4392" spans="13:18" x14ac:dyDescent="0.25">
      <c r="M4392" s="20"/>
      <c r="N4392" s="20"/>
      <c r="O4392" s="20"/>
      <c r="P4392" s="20"/>
      <c r="Q4392" s="20"/>
      <c r="R4392" s="20"/>
    </row>
    <row r="4393" spans="13:18" x14ac:dyDescent="0.25">
      <c r="M4393" s="20"/>
      <c r="N4393" s="20"/>
      <c r="O4393" s="20"/>
      <c r="P4393" s="20"/>
      <c r="Q4393" s="20"/>
      <c r="R4393" s="20"/>
    </row>
    <row r="4394" spans="13:18" x14ac:dyDescent="0.25">
      <c r="M4394" s="20"/>
      <c r="N4394" s="20"/>
      <c r="O4394" s="20"/>
      <c r="P4394" s="20"/>
      <c r="Q4394" s="20"/>
      <c r="R4394" s="20"/>
    </row>
    <row r="4395" spans="13:18" x14ac:dyDescent="0.25">
      <c r="M4395" s="20"/>
      <c r="N4395" s="20"/>
      <c r="O4395" s="20"/>
      <c r="P4395" s="20"/>
      <c r="Q4395" s="20"/>
      <c r="R4395" s="20"/>
    </row>
    <row r="4396" spans="13:18" x14ac:dyDescent="0.25">
      <c r="M4396" s="20"/>
      <c r="N4396" s="20"/>
      <c r="O4396" s="20"/>
      <c r="P4396" s="20"/>
      <c r="Q4396" s="20"/>
      <c r="R4396" s="20"/>
    </row>
    <row r="4397" spans="13:18" x14ac:dyDescent="0.25">
      <c r="M4397" s="20"/>
      <c r="N4397" s="20"/>
      <c r="O4397" s="20"/>
      <c r="P4397" s="20"/>
      <c r="Q4397" s="20"/>
      <c r="R4397" s="20"/>
    </row>
    <row r="4398" spans="13:18" x14ac:dyDescent="0.25">
      <c r="M4398" s="20"/>
      <c r="N4398" s="20"/>
      <c r="O4398" s="20"/>
      <c r="P4398" s="20"/>
      <c r="Q4398" s="20"/>
      <c r="R4398" s="20"/>
    </row>
    <row r="4399" spans="13:18" x14ac:dyDescent="0.25">
      <c r="M4399" s="20"/>
      <c r="N4399" s="20"/>
      <c r="O4399" s="20"/>
      <c r="P4399" s="20"/>
      <c r="Q4399" s="20"/>
      <c r="R4399" s="20"/>
    </row>
    <row r="4400" spans="13:18" x14ac:dyDescent="0.25">
      <c r="M4400" s="20"/>
      <c r="N4400" s="20"/>
      <c r="O4400" s="20"/>
      <c r="P4400" s="20"/>
      <c r="Q4400" s="20"/>
      <c r="R4400" s="20"/>
    </row>
    <row r="4401" spans="13:18" x14ac:dyDescent="0.25">
      <c r="M4401" s="20"/>
      <c r="N4401" s="20"/>
      <c r="O4401" s="20"/>
      <c r="P4401" s="20"/>
      <c r="Q4401" s="20"/>
      <c r="R4401" s="20"/>
    </row>
    <row r="4402" spans="13:18" x14ac:dyDescent="0.25">
      <c r="M4402" s="20"/>
      <c r="N4402" s="20"/>
      <c r="O4402" s="20"/>
      <c r="P4402" s="20"/>
      <c r="Q4402" s="20"/>
      <c r="R4402" s="20"/>
    </row>
    <row r="4403" spans="13:18" x14ac:dyDescent="0.25">
      <c r="M4403" s="20"/>
      <c r="N4403" s="20"/>
      <c r="O4403" s="20"/>
      <c r="P4403" s="20"/>
      <c r="Q4403" s="20"/>
      <c r="R4403" s="20"/>
    </row>
    <row r="4404" spans="13:18" x14ac:dyDescent="0.25">
      <c r="M4404" s="20"/>
      <c r="N4404" s="20"/>
      <c r="O4404" s="20"/>
      <c r="P4404" s="20"/>
      <c r="Q4404" s="20"/>
      <c r="R4404" s="20"/>
    </row>
    <row r="4405" spans="13:18" x14ac:dyDescent="0.25">
      <c r="M4405" s="20"/>
      <c r="N4405" s="20"/>
      <c r="O4405" s="20"/>
      <c r="P4405" s="20"/>
      <c r="Q4405" s="20"/>
      <c r="R4405" s="20"/>
    </row>
    <row r="4406" spans="13:18" x14ac:dyDescent="0.25">
      <c r="M4406" s="20"/>
      <c r="N4406" s="20"/>
      <c r="O4406" s="20"/>
      <c r="P4406" s="20"/>
      <c r="Q4406" s="20"/>
      <c r="R4406" s="20"/>
    </row>
    <row r="4407" spans="13:18" x14ac:dyDescent="0.25">
      <c r="M4407" s="20"/>
      <c r="N4407" s="20"/>
      <c r="O4407" s="20"/>
      <c r="P4407" s="20"/>
      <c r="Q4407" s="20"/>
      <c r="R4407" s="20"/>
    </row>
    <row r="4408" spans="13:18" x14ac:dyDescent="0.25">
      <c r="M4408" s="20"/>
      <c r="N4408" s="20"/>
      <c r="O4408" s="20"/>
      <c r="P4408" s="20"/>
      <c r="Q4408" s="20"/>
      <c r="R4408" s="20"/>
    </row>
    <row r="4409" spans="13:18" x14ac:dyDescent="0.25">
      <c r="M4409" s="20"/>
      <c r="N4409" s="20"/>
      <c r="O4409" s="20"/>
      <c r="P4409" s="20"/>
      <c r="Q4409" s="20"/>
      <c r="R4409" s="20"/>
    </row>
    <row r="4410" spans="13:18" x14ac:dyDescent="0.25">
      <c r="M4410" s="20"/>
      <c r="N4410" s="20"/>
      <c r="O4410" s="20"/>
      <c r="P4410" s="20"/>
      <c r="Q4410" s="20"/>
      <c r="R4410" s="20"/>
    </row>
    <row r="4411" spans="13:18" x14ac:dyDescent="0.25">
      <c r="M4411" s="20"/>
      <c r="N4411" s="20"/>
      <c r="O4411" s="20"/>
      <c r="P4411" s="20"/>
      <c r="Q4411" s="20"/>
      <c r="R4411" s="20"/>
    </row>
    <row r="4412" spans="13:18" x14ac:dyDescent="0.25">
      <c r="M4412" s="20"/>
      <c r="N4412" s="20"/>
      <c r="O4412" s="20"/>
      <c r="P4412" s="20"/>
      <c r="Q4412" s="20"/>
      <c r="R4412" s="20"/>
    </row>
    <row r="4413" spans="13:18" x14ac:dyDescent="0.25">
      <c r="M4413" s="20"/>
      <c r="N4413" s="20"/>
      <c r="O4413" s="20"/>
      <c r="P4413" s="20"/>
      <c r="Q4413" s="20"/>
      <c r="R4413" s="20"/>
    </row>
    <row r="4414" spans="13:18" x14ac:dyDescent="0.25">
      <c r="M4414" s="20"/>
      <c r="N4414" s="20"/>
      <c r="O4414" s="20"/>
      <c r="P4414" s="20"/>
      <c r="Q4414" s="20"/>
      <c r="R4414" s="20"/>
    </row>
    <row r="4415" spans="13:18" x14ac:dyDescent="0.25">
      <c r="M4415" s="20"/>
      <c r="N4415" s="20"/>
      <c r="O4415" s="20"/>
      <c r="P4415" s="20"/>
      <c r="Q4415" s="20"/>
      <c r="R4415" s="20"/>
    </row>
    <row r="4416" spans="13:18" x14ac:dyDescent="0.25">
      <c r="M4416" s="20"/>
      <c r="N4416" s="20"/>
      <c r="O4416" s="20"/>
      <c r="P4416" s="20"/>
      <c r="Q4416" s="20"/>
      <c r="R4416" s="20"/>
    </row>
    <row r="4417" spans="13:18" x14ac:dyDescent="0.25">
      <c r="M4417" s="20"/>
      <c r="N4417" s="20"/>
      <c r="O4417" s="20"/>
      <c r="P4417" s="20"/>
      <c r="Q4417" s="20"/>
      <c r="R4417" s="20"/>
    </row>
    <row r="4418" spans="13:18" x14ac:dyDescent="0.25">
      <c r="M4418" s="20"/>
      <c r="N4418" s="20"/>
      <c r="O4418" s="20"/>
      <c r="P4418" s="20"/>
      <c r="Q4418" s="20"/>
      <c r="R4418" s="20"/>
    </row>
    <row r="4419" spans="13:18" x14ac:dyDescent="0.25">
      <c r="M4419" s="20"/>
      <c r="N4419" s="20"/>
      <c r="O4419" s="20"/>
      <c r="P4419" s="20"/>
      <c r="Q4419" s="20"/>
      <c r="R4419" s="20"/>
    </row>
    <row r="4420" spans="13:18" x14ac:dyDescent="0.25">
      <c r="M4420" s="20"/>
      <c r="N4420" s="20"/>
      <c r="O4420" s="20"/>
      <c r="P4420" s="20"/>
      <c r="Q4420" s="20"/>
      <c r="R4420" s="20"/>
    </row>
    <row r="4421" spans="13:18" x14ac:dyDescent="0.25">
      <c r="M4421" s="20"/>
      <c r="N4421" s="20"/>
      <c r="O4421" s="20"/>
      <c r="P4421" s="20"/>
      <c r="Q4421" s="20"/>
      <c r="R4421" s="20"/>
    </row>
    <row r="4422" spans="13:18" x14ac:dyDescent="0.25">
      <c r="M4422" s="20"/>
      <c r="N4422" s="20"/>
      <c r="O4422" s="20"/>
      <c r="P4422" s="20"/>
      <c r="Q4422" s="20"/>
      <c r="R4422" s="20"/>
    </row>
    <row r="4423" spans="13:18" x14ac:dyDescent="0.25">
      <c r="M4423" s="20"/>
      <c r="N4423" s="20"/>
      <c r="O4423" s="20"/>
      <c r="P4423" s="20"/>
      <c r="Q4423" s="20"/>
      <c r="R4423" s="20"/>
    </row>
    <row r="4424" spans="13:18" x14ac:dyDescent="0.25">
      <c r="M4424" s="20"/>
      <c r="N4424" s="20"/>
      <c r="O4424" s="20"/>
      <c r="P4424" s="20"/>
      <c r="Q4424" s="20"/>
      <c r="R4424" s="20"/>
    </row>
    <row r="4425" spans="13:18" x14ac:dyDescent="0.25">
      <c r="M4425" s="20"/>
      <c r="N4425" s="20"/>
      <c r="O4425" s="20"/>
      <c r="P4425" s="20"/>
      <c r="Q4425" s="20"/>
      <c r="R4425" s="20"/>
    </row>
    <row r="4426" spans="13:18" x14ac:dyDescent="0.25">
      <c r="M4426" s="20"/>
      <c r="N4426" s="20"/>
      <c r="O4426" s="20"/>
      <c r="P4426" s="20"/>
      <c r="Q4426" s="20"/>
      <c r="R4426" s="20"/>
    </row>
    <row r="4427" spans="13:18" x14ac:dyDescent="0.25">
      <c r="M4427" s="20"/>
      <c r="N4427" s="20"/>
      <c r="O4427" s="20"/>
      <c r="P4427" s="20"/>
      <c r="Q4427" s="20"/>
      <c r="R4427" s="20"/>
    </row>
    <row r="4428" spans="13:18" x14ac:dyDescent="0.25">
      <c r="M4428" s="20"/>
      <c r="N4428" s="20"/>
      <c r="O4428" s="20"/>
      <c r="P4428" s="20"/>
      <c r="Q4428" s="20"/>
      <c r="R4428" s="20"/>
    </row>
    <row r="4429" spans="13:18" x14ac:dyDescent="0.25">
      <c r="M4429" s="20"/>
      <c r="N4429" s="20"/>
      <c r="O4429" s="20"/>
      <c r="P4429" s="20"/>
      <c r="Q4429" s="20"/>
      <c r="R4429" s="20"/>
    </row>
    <row r="4430" spans="13:18" x14ac:dyDescent="0.25">
      <c r="M4430" s="20"/>
      <c r="N4430" s="20"/>
      <c r="O4430" s="20"/>
      <c r="P4430" s="20"/>
      <c r="Q4430" s="20"/>
      <c r="R4430" s="20"/>
    </row>
    <row r="4431" spans="13:18" x14ac:dyDescent="0.25">
      <c r="M4431" s="20"/>
      <c r="N4431" s="20"/>
      <c r="O4431" s="20"/>
      <c r="P4431" s="20"/>
      <c r="Q4431" s="20"/>
      <c r="R4431" s="20"/>
    </row>
    <row r="4432" spans="13:18" x14ac:dyDescent="0.25">
      <c r="M4432" s="20"/>
      <c r="N4432" s="20"/>
      <c r="O4432" s="20"/>
      <c r="P4432" s="20"/>
      <c r="Q4432" s="20"/>
      <c r="R4432" s="20"/>
    </row>
    <row r="4433" spans="13:18" x14ac:dyDescent="0.25">
      <c r="M4433" s="20"/>
      <c r="N4433" s="20"/>
      <c r="O4433" s="20"/>
      <c r="P4433" s="20"/>
      <c r="Q4433" s="20"/>
      <c r="R4433" s="20"/>
    </row>
    <row r="4434" spans="13:18" x14ac:dyDescent="0.25">
      <c r="M4434" s="20"/>
      <c r="N4434" s="20"/>
      <c r="O4434" s="20"/>
      <c r="P4434" s="20"/>
      <c r="Q4434" s="20"/>
      <c r="R4434" s="20"/>
    </row>
    <row r="4435" spans="13:18" x14ac:dyDescent="0.25">
      <c r="M4435" s="20"/>
      <c r="N4435" s="20"/>
      <c r="O4435" s="20"/>
      <c r="P4435" s="20"/>
      <c r="Q4435" s="20"/>
      <c r="R4435" s="20"/>
    </row>
    <row r="4436" spans="13:18" x14ac:dyDescent="0.25">
      <c r="M4436" s="20"/>
      <c r="N4436" s="20"/>
      <c r="O4436" s="20"/>
      <c r="P4436" s="20"/>
      <c r="Q4436" s="20"/>
      <c r="R4436" s="20"/>
    </row>
    <row r="4437" spans="13:18" x14ac:dyDescent="0.25">
      <c r="M4437" s="20"/>
      <c r="N4437" s="20"/>
      <c r="O4437" s="20"/>
      <c r="P4437" s="20"/>
      <c r="Q4437" s="20"/>
      <c r="R4437" s="20"/>
    </row>
    <row r="4438" spans="13:18" x14ac:dyDescent="0.25">
      <c r="M4438" s="20"/>
      <c r="N4438" s="20"/>
      <c r="O4438" s="20"/>
      <c r="P4438" s="20"/>
      <c r="Q4438" s="20"/>
      <c r="R4438" s="20"/>
    </row>
    <row r="4439" spans="13:18" x14ac:dyDescent="0.25">
      <c r="M4439" s="20"/>
      <c r="N4439" s="20"/>
      <c r="O4439" s="20"/>
      <c r="P4439" s="20"/>
      <c r="Q4439" s="20"/>
      <c r="R4439" s="20"/>
    </row>
    <row r="4440" spans="13:18" x14ac:dyDescent="0.25">
      <c r="M4440" s="20"/>
      <c r="N4440" s="20"/>
      <c r="O4440" s="20"/>
      <c r="P4440" s="20"/>
      <c r="Q4440" s="20"/>
      <c r="R4440" s="20"/>
    </row>
    <row r="4441" spans="13:18" x14ac:dyDescent="0.25">
      <c r="M4441" s="20"/>
      <c r="N4441" s="20"/>
      <c r="O4441" s="20"/>
      <c r="P4441" s="20"/>
      <c r="Q4441" s="20"/>
      <c r="R4441" s="20"/>
    </row>
    <row r="4442" spans="13:18" x14ac:dyDescent="0.25">
      <c r="M4442" s="20"/>
      <c r="N4442" s="20"/>
      <c r="O4442" s="20"/>
      <c r="P4442" s="20"/>
      <c r="Q4442" s="20"/>
      <c r="R4442" s="20"/>
    </row>
    <row r="4443" spans="13:18" x14ac:dyDescent="0.25">
      <c r="M4443" s="20"/>
      <c r="N4443" s="20"/>
      <c r="O4443" s="20"/>
      <c r="P4443" s="20"/>
      <c r="Q4443" s="20"/>
      <c r="R4443" s="20"/>
    </row>
    <row r="4444" spans="13:18" x14ac:dyDescent="0.25">
      <c r="M4444" s="20"/>
      <c r="N4444" s="20"/>
      <c r="O4444" s="20"/>
      <c r="P4444" s="20"/>
      <c r="Q4444" s="20"/>
      <c r="R4444" s="20"/>
    </row>
    <row r="4445" spans="13:18" x14ac:dyDescent="0.25">
      <c r="M4445" s="20"/>
      <c r="N4445" s="20"/>
      <c r="O4445" s="20"/>
      <c r="P4445" s="20"/>
      <c r="Q4445" s="20"/>
      <c r="R4445" s="20"/>
    </row>
    <row r="4446" spans="13:18" x14ac:dyDescent="0.25">
      <c r="M4446" s="20"/>
      <c r="N4446" s="20"/>
      <c r="O4446" s="20"/>
      <c r="P4446" s="20"/>
      <c r="Q4446" s="20"/>
      <c r="R4446" s="20"/>
    </row>
    <row r="4447" spans="13:18" x14ac:dyDescent="0.25">
      <c r="M4447" s="20"/>
      <c r="N4447" s="20"/>
      <c r="O4447" s="20"/>
      <c r="P4447" s="20"/>
      <c r="Q4447" s="20"/>
      <c r="R4447" s="20"/>
    </row>
    <row r="4448" spans="13:18" x14ac:dyDescent="0.25">
      <c r="M4448" s="20"/>
      <c r="N4448" s="20"/>
      <c r="O4448" s="20"/>
      <c r="P4448" s="20"/>
      <c r="Q4448" s="20"/>
      <c r="R4448" s="20"/>
    </row>
    <row r="4449" spans="13:18" x14ac:dyDescent="0.25">
      <c r="M4449" s="20"/>
      <c r="N4449" s="20"/>
      <c r="O4449" s="20"/>
      <c r="P4449" s="20"/>
      <c r="Q4449" s="20"/>
      <c r="R4449" s="20"/>
    </row>
    <row r="4450" spans="13:18" x14ac:dyDescent="0.25">
      <c r="M4450" s="20"/>
      <c r="N4450" s="20"/>
      <c r="O4450" s="20"/>
      <c r="P4450" s="20"/>
      <c r="Q4450" s="20"/>
      <c r="R4450" s="20"/>
    </row>
    <row r="4451" spans="13:18" x14ac:dyDescent="0.25">
      <c r="M4451" s="20"/>
      <c r="N4451" s="20"/>
      <c r="O4451" s="20"/>
      <c r="P4451" s="20"/>
      <c r="Q4451" s="20"/>
      <c r="R4451" s="20"/>
    </row>
    <row r="4452" spans="13:18" x14ac:dyDescent="0.25">
      <c r="M4452" s="20"/>
      <c r="N4452" s="20"/>
      <c r="O4452" s="20"/>
      <c r="P4452" s="20"/>
      <c r="Q4452" s="20"/>
      <c r="R4452" s="20"/>
    </row>
    <row r="4453" spans="13:18" x14ac:dyDescent="0.25">
      <c r="M4453" s="20"/>
      <c r="N4453" s="20"/>
      <c r="O4453" s="20"/>
      <c r="P4453" s="20"/>
      <c r="Q4453" s="20"/>
      <c r="R4453" s="20"/>
    </row>
    <row r="4454" spans="13:18" x14ac:dyDescent="0.25">
      <c r="M4454" s="20"/>
      <c r="N4454" s="20"/>
      <c r="O4454" s="20"/>
      <c r="P4454" s="20"/>
      <c r="Q4454" s="20"/>
      <c r="R4454" s="20"/>
    </row>
    <row r="4455" spans="13:18" x14ac:dyDescent="0.25">
      <c r="M4455" s="20"/>
      <c r="N4455" s="20"/>
      <c r="O4455" s="20"/>
      <c r="P4455" s="20"/>
      <c r="Q4455" s="20"/>
      <c r="R4455" s="20"/>
    </row>
    <row r="4456" spans="13:18" x14ac:dyDescent="0.25">
      <c r="M4456" s="20"/>
      <c r="N4456" s="20"/>
      <c r="O4456" s="20"/>
      <c r="P4456" s="20"/>
      <c r="Q4456" s="20"/>
      <c r="R4456" s="20"/>
    </row>
    <row r="4457" spans="13:18" x14ac:dyDescent="0.25">
      <c r="M4457" s="20"/>
      <c r="N4457" s="20"/>
      <c r="O4457" s="20"/>
      <c r="P4457" s="20"/>
      <c r="Q4457" s="20"/>
      <c r="R4457" s="20"/>
    </row>
    <row r="4458" spans="13:18" x14ac:dyDescent="0.25">
      <c r="M4458" s="20"/>
      <c r="N4458" s="20"/>
      <c r="O4458" s="20"/>
      <c r="P4458" s="20"/>
      <c r="Q4458" s="20"/>
      <c r="R4458" s="20"/>
    </row>
    <row r="4459" spans="13:18" x14ac:dyDescent="0.25">
      <c r="M4459" s="20"/>
      <c r="N4459" s="20"/>
      <c r="O4459" s="20"/>
      <c r="P4459" s="20"/>
      <c r="Q4459" s="20"/>
      <c r="R4459" s="20"/>
    </row>
    <row r="4460" spans="13:18" x14ac:dyDescent="0.25">
      <c r="M4460" s="20"/>
      <c r="N4460" s="20"/>
      <c r="O4460" s="20"/>
      <c r="P4460" s="20"/>
      <c r="Q4460" s="20"/>
      <c r="R4460" s="20"/>
    </row>
    <row r="4461" spans="13:18" x14ac:dyDescent="0.25">
      <c r="M4461" s="20"/>
      <c r="N4461" s="20"/>
      <c r="O4461" s="20"/>
      <c r="P4461" s="20"/>
      <c r="Q4461" s="20"/>
      <c r="R4461" s="20"/>
    </row>
    <row r="4462" spans="13:18" x14ac:dyDescent="0.25">
      <c r="M4462" s="20"/>
      <c r="N4462" s="20"/>
      <c r="O4462" s="20"/>
      <c r="P4462" s="20"/>
      <c r="Q4462" s="20"/>
      <c r="R4462" s="20"/>
    </row>
    <row r="4463" spans="13:18" x14ac:dyDescent="0.25">
      <c r="M4463" s="20"/>
      <c r="N4463" s="20"/>
      <c r="O4463" s="20"/>
      <c r="P4463" s="20"/>
      <c r="Q4463" s="20"/>
      <c r="R4463" s="20"/>
    </row>
    <row r="4464" spans="13:18" x14ac:dyDescent="0.25">
      <c r="M4464" s="20"/>
      <c r="N4464" s="20"/>
      <c r="O4464" s="20"/>
      <c r="P4464" s="20"/>
      <c r="Q4464" s="20"/>
      <c r="R4464" s="20"/>
    </row>
    <row r="4465" spans="13:18" x14ac:dyDescent="0.25">
      <c r="M4465" s="20"/>
      <c r="N4465" s="20"/>
      <c r="O4465" s="20"/>
      <c r="P4465" s="20"/>
      <c r="Q4465" s="20"/>
      <c r="R4465" s="20"/>
    </row>
    <row r="4466" spans="13:18" x14ac:dyDescent="0.25">
      <c r="M4466" s="20"/>
      <c r="N4466" s="20"/>
      <c r="O4466" s="20"/>
      <c r="P4466" s="20"/>
      <c r="Q4466" s="20"/>
      <c r="R4466" s="20"/>
    </row>
    <row r="4467" spans="13:18" x14ac:dyDescent="0.25">
      <c r="M4467" s="20"/>
      <c r="N4467" s="20"/>
      <c r="O4467" s="20"/>
      <c r="P4467" s="20"/>
      <c r="Q4467" s="20"/>
      <c r="R4467" s="20"/>
    </row>
    <row r="4468" spans="13:18" x14ac:dyDescent="0.25">
      <c r="M4468" s="20"/>
      <c r="N4468" s="20"/>
      <c r="O4468" s="20"/>
      <c r="P4468" s="20"/>
      <c r="Q4468" s="20"/>
      <c r="R4468" s="20"/>
    </row>
    <row r="4469" spans="13:18" x14ac:dyDescent="0.25">
      <c r="M4469" s="20"/>
      <c r="N4469" s="20"/>
      <c r="O4469" s="20"/>
      <c r="P4469" s="20"/>
      <c r="Q4469" s="20"/>
      <c r="R4469" s="20"/>
    </row>
    <row r="4470" spans="13:18" x14ac:dyDescent="0.25">
      <c r="M4470" s="20"/>
      <c r="N4470" s="20"/>
      <c r="O4470" s="20"/>
      <c r="P4470" s="20"/>
      <c r="Q4470" s="20"/>
      <c r="R4470" s="20"/>
    </row>
    <row r="4471" spans="13:18" x14ac:dyDescent="0.25">
      <c r="M4471" s="20"/>
      <c r="N4471" s="20"/>
      <c r="O4471" s="20"/>
      <c r="P4471" s="20"/>
      <c r="Q4471" s="20"/>
      <c r="R4471" s="20"/>
    </row>
    <row r="4472" spans="13:18" x14ac:dyDescent="0.25">
      <c r="M4472" s="20"/>
      <c r="N4472" s="20"/>
      <c r="O4472" s="20"/>
      <c r="P4472" s="20"/>
      <c r="Q4472" s="20"/>
      <c r="R4472" s="20"/>
    </row>
    <row r="4473" spans="13:18" x14ac:dyDescent="0.25">
      <c r="M4473" s="20"/>
      <c r="N4473" s="20"/>
      <c r="O4473" s="20"/>
      <c r="P4473" s="20"/>
      <c r="Q4473" s="20"/>
      <c r="R4473" s="20"/>
    </row>
    <row r="4474" spans="13:18" x14ac:dyDescent="0.25">
      <c r="M4474" s="20"/>
      <c r="N4474" s="20"/>
      <c r="O4474" s="20"/>
      <c r="P4474" s="20"/>
      <c r="Q4474" s="20"/>
      <c r="R4474" s="20"/>
    </row>
    <row r="4475" spans="13:18" x14ac:dyDescent="0.25">
      <c r="M4475" s="20"/>
      <c r="N4475" s="20"/>
      <c r="O4475" s="20"/>
      <c r="P4475" s="20"/>
      <c r="Q4475" s="20"/>
      <c r="R4475" s="20"/>
    </row>
    <row r="4476" spans="13:18" x14ac:dyDescent="0.25">
      <c r="M4476" s="20"/>
      <c r="N4476" s="20"/>
      <c r="O4476" s="20"/>
      <c r="P4476" s="20"/>
      <c r="Q4476" s="20"/>
      <c r="R4476" s="20"/>
    </row>
    <row r="4477" spans="13:18" x14ac:dyDescent="0.25">
      <c r="M4477" s="20"/>
      <c r="N4477" s="20"/>
      <c r="O4477" s="20"/>
      <c r="P4477" s="20"/>
      <c r="Q4477" s="20"/>
      <c r="R4477" s="20"/>
    </row>
    <row r="4478" spans="13:18" x14ac:dyDescent="0.25">
      <c r="M4478" s="20"/>
      <c r="N4478" s="20"/>
      <c r="O4478" s="20"/>
      <c r="P4478" s="20"/>
      <c r="Q4478" s="20"/>
      <c r="R4478" s="20"/>
    </row>
    <row r="4479" spans="13:18" x14ac:dyDescent="0.25">
      <c r="M4479" s="20"/>
      <c r="N4479" s="20"/>
      <c r="O4479" s="20"/>
      <c r="P4479" s="20"/>
      <c r="Q4479" s="20"/>
      <c r="R4479" s="20"/>
    </row>
    <row r="4480" spans="13:18" x14ac:dyDescent="0.25">
      <c r="M4480" s="20"/>
      <c r="N4480" s="20"/>
      <c r="O4480" s="20"/>
      <c r="P4480" s="20"/>
      <c r="Q4480" s="20"/>
      <c r="R4480" s="20"/>
    </row>
    <row r="4481" spans="13:18" x14ac:dyDescent="0.25">
      <c r="M4481" s="20"/>
      <c r="N4481" s="20"/>
      <c r="O4481" s="20"/>
      <c r="P4481" s="20"/>
      <c r="Q4481" s="20"/>
      <c r="R4481" s="20"/>
    </row>
    <row r="4482" spans="13:18" x14ac:dyDescent="0.25">
      <c r="M4482" s="20"/>
      <c r="N4482" s="20"/>
      <c r="O4482" s="20"/>
      <c r="P4482" s="20"/>
      <c r="Q4482" s="20"/>
      <c r="R4482" s="20"/>
    </row>
    <row r="4483" spans="13:18" x14ac:dyDescent="0.25">
      <c r="M4483" s="20"/>
      <c r="N4483" s="20"/>
      <c r="O4483" s="20"/>
      <c r="P4483" s="20"/>
      <c r="Q4483" s="20"/>
      <c r="R4483" s="20"/>
    </row>
    <row r="4484" spans="13:18" x14ac:dyDescent="0.25">
      <c r="M4484" s="20"/>
      <c r="N4484" s="20"/>
      <c r="O4484" s="20"/>
      <c r="P4484" s="20"/>
      <c r="Q4484" s="20"/>
      <c r="R4484" s="20"/>
    </row>
    <row r="4485" spans="13:18" x14ac:dyDescent="0.25">
      <c r="M4485" s="20"/>
      <c r="N4485" s="20"/>
      <c r="O4485" s="20"/>
      <c r="P4485" s="20"/>
      <c r="Q4485" s="20"/>
      <c r="R4485" s="20"/>
    </row>
    <row r="4486" spans="13:18" x14ac:dyDescent="0.25">
      <c r="M4486" s="20"/>
      <c r="N4486" s="20"/>
      <c r="O4486" s="20"/>
      <c r="P4486" s="20"/>
      <c r="Q4486" s="20"/>
      <c r="R4486" s="20"/>
    </row>
    <row r="4487" spans="13:18" x14ac:dyDescent="0.25">
      <c r="M4487" s="20"/>
      <c r="N4487" s="20"/>
      <c r="O4487" s="20"/>
      <c r="P4487" s="20"/>
      <c r="Q4487" s="20"/>
      <c r="R4487" s="20"/>
    </row>
    <row r="4488" spans="13:18" x14ac:dyDescent="0.25">
      <c r="M4488" s="20"/>
      <c r="N4488" s="20"/>
      <c r="O4488" s="20"/>
      <c r="P4488" s="20"/>
      <c r="Q4488" s="20"/>
      <c r="R4488" s="20"/>
    </row>
    <row r="4489" spans="13:18" x14ac:dyDescent="0.25">
      <c r="M4489" s="20"/>
      <c r="N4489" s="20"/>
      <c r="O4489" s="20"/>
      <c r="P4489" s="20"/>
      <c r="Q4489" s="20"/>
      <c r="R4489" s="20"/>
    </row>
    <row r="4490" spans="13:18" x14ac:dyDescent="0.25">
      <c r="M4490" s="20"/>
      <c r="N4490" s="20"/>
      <c r="O4490" s="20"/>
      <c r="P4490" s="20"/>
      <c r="Q4490" s="20"/>
      <c r="R4490" s="20"/>
    </row>
    <row r="4491" spans="13:18" x14ac:dyDescent="0.25">
      <c r="M4491" s="20"/>
      <c r="N4491" s="20"/>
      <c r="O4491" s="20"/>
      <c r="P4491" s="20"/>
      <c r="Q4491" s="20"/>
      <c r="R4491" s="20"/>
    </row>
    <row r="4492" spans="13:18" x14ac:dyDescent="0.25">
      <c r="M4492" s="20"/>
      <c r="N4492" s="20"/>
      <c r="O4492" s="20"/>
      <c r="P4492" s="20"/>
      <c r="Q4492" s="20"/>
      <c r="R4492" s="20"/>
    </row>
    <row r="4493" spans="13:18" x14ac:dyDescent="0.25">
      <c r="M4493" s="20"/>
      <c r="N4493" s="20"/>
      <c r="O4493" s="20"/>
      <c r="P4493" s="20"/>
      <c r="Q4493" s="20"/>
      <c r="R4493" s="20"/>
    </row>
    <row r="4494" spans="13:18" x14ac:dyDescent="0.25">
      <c r="M4494" s="20"/>
      <c r="N4494" s="20"/>
      <c r="O4494" s="20"/>
      <c r="P4494" s="20"/>
      <c r="Q4494" s="20"/>
      <c r="R4494" s="20"/>
    </row>
    <row r="4495" spans="13:18" x14ac:dyDescent="0.25">
      <c r="M4495" s="20"/>
      <c r="N4495" s="20"/>
      <c r="O4495" s="20"/>
      <c r="P4495" s="20"/>
      <c r="Q4495" s="20"/>
      <c r="R4495" s="20"/>
    </row>
    <row r="4496" spans="13:18" x14ac:dyDescent="0.25">
      <c r="M4496" s="20"/>
      <c r="N4496" s="20"/>
      <c r="O4496" s="20"/>
      <c r="P4496" s="20"/>
      <c r="Q4496" s="20"/>
      <c r="R4496" s="20"/>
    </row>
    <row r="4497" spans="13:18" x14ac:dyDescent="0.25">
      <c r="M4497" s="20"/>
      <c r="N4497" s="20"/>
      <c r="O4497" s="20"/>
      <c r="P4497" s="20"/>
      <c r="Q4497" s="20"/>
      <c r="R4497" s="20"/>
    </row>
    <row r="4498" spans="13:18" x14ac:dyDescent="0.25">
      <c r="M4498" s="20"/>
      <c r="N4498" s="20"/>
      <c r="O4498" s="20"/>
      <c r="P4498" s="20"/>
      <c r="Q4498" s="20"/>
      <c r="R4498" s="20"/>
    </row>
    <row r="4499" spans="13:18" x14ac:dyDescent="0.25">
      <c r="M4499" s="20"/>
      <c r="N4499" s="20"/>
      <c r="O4499" s="20"/>
      <c r="P4499" s="20"/>
      <c r="Q4499" s="20"/>
      <c r="R4499" s="20"/>
    </row>
    <row r="4500" spans="13:18" x14ac:dyDescent="0.25">
      <c r="M4500" s="20"/>
      <c r="N4500" s="20"/>
      <c r="O4500" s="20"/>
      <c r="P4500" s="20"/>
      <c r="Q4500" s="20"/>
      <c r="R4500" s="20"/>
    </row>
    <row r="4501" spans="13:18" x14ac:dyDescent="0.25">
      <c r="M4501" s="20"/>
      <c r="N4501" s="20"/>
      <c r="O4501" s="20"/>
      <c r="P4501" s="20"/>
      <c r="Q4501" s="20"/>
      <c r="R4501" s="20"/>
    </row>
    <row r="4502" spans="13:18" x14ac:dyDescent="0.25">
      <c r="M4502" s="20"/>
      <c r="N4502" s="20"/>
      <c r="O4502" s="20"/>
      <c r="P4502" s="20"/>
      <c r="Q4502" s="20"/>
      <c r="R4502" s="20"/>
    </row>
    <row r="4503" spans="13:18" x14ac:dyDescent="0.25">
      <c r="M4503" s="20"/>
      <c r="N4503" s="20"/>
      <c r="O4503" s="20"/>
      <c r="P4503" s="20"/>
      <c r="Q4503" s="20"/>
      <c r="R4503" s="20"/>
    </row>
    <row r="4504" spans="13:18" x14ac:dyDescent="0.25">
      <c r="M4504" s="20"/>
      <c r="N4504" s="20"/>
      <c r="O4504" s="20"/>
      <c r="P4504" s="20"/>
      <c r="Q4504" s="20"/>
      <c r="R4504" s="20"/>
    </row>
    <row r="4505" spans="13:18" x14ac:dyDescent="0.25">
      <c r="M4505" s="20"/>
      <c r="N4505" s="20"/>
      <c r="O4505" s="20"/>
      <c r="P4505" s="20"/>
      <c r="Q4505" s="20"/>
      <c r="R4505" s="20"/>
    </row>
    <row r="4506" spans="13:18" x14ac:dyDescent="0.25">
      <c r="M4506" s="20"/>
      <c r="N4506" s="20"/>
      <c r="O4506" s="20"/>
      <c r="P4506" s="20"/>
      <c r="Q4506" s="20"/>
      <c r="R4506" s="20"/>
    </row>
    <row r="4507" spans="13:18" x14ac:dyDescent="0.25">
      <c r="M4507" s="20"/>
      <c r="N4507" s="20"/>
      <c r="O4507" s="20"/>
      <c r="P4507" s="20"/>
      <c r="Q4507" s="20"/>
      <c r="R4507" s="20"/>
    </row>
    <row r="4508" spans="13:18" x14ac:dyDescent="0.25">
      <c r="M4508" s="20"/>
      <c r="N4508" s="20"/>
      <c r="O4508" s="20"/>
      <c r="P4508" s="20"/>
      <c r="Q4508" s="20"/>
      <c r="R4508" s="20"/>
    </row>
    <row r="4509" spans="13:18" x14ac:dyDescent="0.25">
      <c r="M4509" s="20"/>
      <c r="N4509" s="20"/>
      <c r="O4509" s="20"/>
      <c r="P4509" s="20"/>
      <c r="Q4509" s="20"/>
      <c r="R4509" s="20"/>
    </row>
    <row r="4510" spans="13:18" x14ac:dyDescent="0.25">
      <c r="M4510" s="20"/>
      <c r="N4510" s="20"/>
      <c r="O4510" s="20"/>
      <c r="P4510" s="20"/>
      <c r="Q4510" s="20"/>
      <c r="R4510" s="20"/>
    </row>
    <row r="4511" spans="13:18" x14ac:dyDescent="0.25">
      <c r="M4511" s="20"/>
      <c r="N4511" s="20"/>
      <c r="O4511" s="20"/>
      <c r="P4511" s="20"/>
      <c r="Q4511" s="20"/>
      <c r="R4511" s="20"/>
    </row>
    <row r="4512" spans="13:18" x14ac:dyDescent="0.25">
      <c r="M4512" s="20"/>
      <c r="N4512" s="20"/>
      <c r="O4512" s="20"/>
      <c r="P4512" s="20"/>
      <c r="Q4512" s="20"/>
      <c r="R4512" s="20"/>
    </row>
    <row r="4513" spans="13:18" x14ac:dyDescent="0.25">
      <c r="M4513" s="20"/>
      <c r="N4513" s="20"/>
      <c r="O4513" s="20"/>
      <c r="P4513" s="20"/>
      <c r="Q4513" s="20"/>
      <c r="R4513" s="20"/>
    </row>
    <row r="4514" spans="13:18" x14ac:dyDescent="0.25">
      <c r="M4514" s="20"/>
      <c r="N4514" s="20"/>
      <c r="O4514" s="20"/>
      <c r="P4514" s="20"/>
      <c r="Q4514" s="20"/>
      <c r="R4514" s="20"/>
    </row>
    <row r="4515" spans="13:18" x14ac:dyDescent="0.25">
      <c r="M4515" s="20"/>
      <c r="N4515" s="20"/>
      <c r="O4515" s="20"/>
      <c r="P4515" s="20"/>
      <c r="Q4515" s="20"/>
      <c r="R4515" s="20"/>
    </row>
    <row r="4516" spans="13:18" x14ac:dyDescent="0.25">
      <c r="M4516" s="20"/>
      <c r="N4516" s="20"/>
      <c r="O4516" s="20"/>
      <c r="P4516" s="20"/>
      <c r="Q4516" s="20"/>
      <c r="R4516" s="20"/>
    </row>
    <row r="4517" spans="13:18" x14ac:dyDescent="0.25">
      <c r="M4517" s="20"/>
      <c r="N4517" s="20"/>
      <c r="O4517" s="20"/>
      <c r="P4517" s="20"/>
      <c r="Q4517" s="20"/>
      <c r="R4517" s="20"/>
    </row>
    <row r="4518" spans="13:18" x14ac:dyDescent="0.25">
      <c r="M4518" s="20"/>
      <c r="N4518" s="20"/>
      <c r="O4518" s="20"/>
      <c r="P4518" s="20"/>
      <c r="Q4518" s="20"/>
      <c r="R4518" s="20"/>
    </row>
    <row r="4519" spans="13:18" x14ac:dyDescent="0.25">
      <c r="M4519" s="20"/>
      <c r="N4519" s="20"/>
      <c r="O4519" s="20"/>
      <c r="P4519" s="20"/>
      <c r="Q4519" s="20"/>
      <c r="R4519" s="20"/>
    </row>
    <row r="4520" spans="13:18" x14ac:dyDescent="0.25">
      <c r="M4520" s="20"/>
      <c r="N4520" s="20"/>
      <c r="O4520" s="20"/>
      <c r="P4520" s="20"/>
      <c r="Q4520" s="20"/>
      <c r="R4520" s="20"/>
    </row>
    <row r="4521" spans="13:18" x14ac:dyDescent="0.25">
      <c r="M4521" s="20"/>
      <c r="N4521" s="20"/>
      <c r="O4521" s="20"/>
      <c r="P4521" s="20"/>
      <c r="Q4521" s="20"/>
      <c r="R4521" s="20"/>
    </row>
    <row r="4522" spans="13:18" x14ac:dyDescent="0.25">
      <c r="M4522" s="20"/>
      <c r="N4522" s="20"/>
      <c r="O4522" s="20"/>
      <c r="P4522" s="20"/>
      <c r="Q4522" s="20"/>
      <c r="R4522" s="20"/>
    </row>
    <row r="4523" spans="13:18" x14ac:dyDescent="0.25">
      <c r="M4523" s="20"/>
      <c r="N4523" s="20"/>
      <c r="O4523" s="20"/>
      <c r="P4523" s="20"/>
      <c r="Q4523" s="20"/>
      <c r="R4523" s="20"/>
    </row>
    <row r="4524" spans="13:18" x14ac:dyDescent="0.25">
      <c r="M4524" s="20"/>
      <c r="N4524" s="20"/>
      <c r="O4524" s="20"/>
      <c r="P4524" s="20"/>
      <c r="Q4524" s="20"/>
      <c r="R4524" s="20"/>
    </row>
    <row r="4525" spans="13:18" x14ac:dyDescent="0.25">
      <c r="M4525" s="20"/>
      <c r="N4525" s="20"/>
      <c r="O4525" s="20"/>
      <c r="P4525" s="20"/>
      <c r="Q4525" s="20"/>
      <c r="R4525" s="20"/>
    </row>
    <row r="4526" spans="13:18" x14ac:dyDescent="0.25">
      <c r="M4526" s="20"/>
      <c r="N4526" s="20"/>
      <c r="O4526" s="20"/>
      <c r="P4526" s="20"/>
      <c r="Q4526" s="20"/>
      <c r="R4526" s="20"/>
    </row>
    <row r="4527" spans="13:18" x14ac:dyDescent="0.25">
      <c r="M4527" s="20"/>
      <c r="N4527" s="20"/>
      <c r="O4527" s="20"/>
      <c r="P4527" s="20"/>
      <c r="Q4527" s="20"/>
      <c r="R4527" s="20"/>
    </row>
    <row r="4528" spans="13:18" x14ac:dyDescent="0.25">
      <c r="M4528" s="20"/>
      <c r="N4528" s="20"/>
      <c r="O4528" s="20"/>
      <c r="P4528" s="20"/>
      <c r="Q4528" s="20"/>
      <c r="R4528" s="20"/>
    </row>
    <row r="4529" spans="13:18" x14ac:dyDescent="0.25">
      <c r="M4529" s="20"/>
      <c r="N4529" s="20"/>
      <c r="O4529" s="20"/>
      <c r="P4529" s="20"/>
      <c r="Q4529" s="20"/>
      <c r="R4529" s="20"/>
    </row>
    <row r="4530" spans="13:18" x14ac:dyDescent="0.25">
      <c r="M4530" s="20"/>
      <c r="N4530" s="20"/>
      <c r="O4530" s="20"/>
      <c r="P4530" s="20"/>
      <c r="Q4530" s="20"/>
      <c r="R4530" s="20"/>
    </row>
    <row r="4531" spans="13:18" x14ac:dyDescent="0.25">
      <c r="M4531" s="20"/>
      <c r="N4531" s="20"/>
      <c r="O4531" s="20"/>
      <c r="P4531" s="20"/>
      <c r="Q4531" s="20"/>
      <c r="R4531" s="20"/>
    </row>
    <row r="4532" spans="13:18" x14ac:dyDescent="0.25">
      <c r="M4532" s="20"/>
      <c r="N4532" s="20"/>
      <c r="O4532" s="20"/>
      <c r="P4532" s="20"/>
      <c r="Q4532" s="20"/>
      <c r="R4532" s="20"/>
    </row>
    <row r="4533" spans="13:18" x14ac:dyDescent="0.25">
      <c r="M4533" s="20"/>
      <c r="N4533" s="20"/>
      <c r="O4533" s="20"/>
      <c r="P4533" s="20"/>
      <c r="Q4533" s="20"/>
      <c r="R4533" s="20"/>
    </row>
    <row r="4534" spans="13:18" x14ac:dyDescent="0.25">
      <c r="M4534" s="20"/>
      <c r="N4534" s="20"/>
      <c r="O4534" s="20"/>
      <c r="P4534" s="20"/>
      <c r="Q4534" s="20"/>
      <c r="R4534" s="20"/>
    </row>
    <row r="4535" spans="13:18" x14ac:dyDescent="0.25">
      <c r="M4535" s="20"/>
      <c r="N4535" s="20"/>
      <c r="O4535" s="20"/>
      <c r="P4535" s="20"/>
      <c r="Q4535" s="20"/>
      <c r="R4535" s="20"/>
    </row>
    <row r="4536" spans="13:18" x14ac:dyDescent="0.25">
      <c r="M4536" s="20"/>
      <c r="N4536" s="20"/>
      <c r="O4536" s="20"/>
      <c r="P4536" s="20"/>
      <c r="Q4536" s="20"/>
      <c r="R4536" s="20"/>
    </row>
    <row r="4537" spans="13:18" x14ac:dyDescent="0.25">
      <c r="M4537" s="20"/>
      <c r="N4537" s="20"/>
      <c r="O4537" s="20"/>
      <c r="P4537" s="20"/>
      <c r="Q4537" s="20"/>
      <c r="R4537" s="20"/>
    </row>
    <row r="4538" spans="13:18" x14ac:dyDescent="0.25">
      <c r="M4538" s="20"/>
      <c r="N4538" s="20"/>
      <c r="O4538" s="20"/>
      <c r="P4538" s="20"/>
      <c r="Q4538" s="20"/>
      <c r="R4538" s="20"/>
    </row>
    <row r="4539" spans="13:18" x14ac:dyDescent="0.25">
      <c r="M4539" s="20"/>
      <c r="N4539" s="20"/>
      <c r="O4539" s="20"/>
      <c r="P4539" s="20"/>
      <c r="Q4539" s="20"/>
      <c r="R4539" s="20"/>
    </row>
    <row r="4540" spans="13:18" x14ac:dyDescent="0.25">
      <c r="M4540" s="20"/>
      <c r="N4540" s="20"/>
      <c r="O4540" s="20"/>
      <c r="P4540" s="20"/>
      <c r="Q4540" s="20"/>
      <c r="R4540" s="20"/>
    </row>
    <row r="4541" spans="13:18" x14ac:dyDescent="0.25">
      <c r="M4541" s="20"/>
      <c r="N4541" s="20"/>
      <c r="O4541" s="20"/>
      <c r="P4541" s="20"/>
      <c r="Q4541" s="20"/>
      <c r="R4541" s="20"/>
    </row>
    <row r="4542" spans="13:18" x14ac:dyDescent="0.25">
      <c r="M4542" s="20"/>
      <c r="N4542" s="20"/>
      <c r="O4542" s="20"/>
      <c r="P4542" s="20"/>
      <c r="Q4542" s="20"/>
      <c r="R4542" s="20"/>
    </row>
    <row r="4543" spans="13:18" x14ac:dyDescent="0.25">
      <c r="M4543" s="20"/>
      <c r="N4543" s="20"/>
      <c r="O4543" s="20"/>
      <c r="P4543" s="20"/>
      <c r="Q4543" s="20"/>
      <c r="R4543" s="20"/>
    </row>
    <row r="4544" spans="13:18" x14ac:dyDescent="0.25">
      <c r="M4544" s="20"/>
      <c r="N4544" s="20"/>
      <c r="O4544" s="20"/>
      <c r="P4544" s="20"/>
      <c r="Q4544" s="20"/>
      <c r="R4544" s="20"/>
    </row>
    <row r="4545" spans="13:18" x14ac:dyDescent="0.25">
      <c r="M4545" s="20"/>
      <c r="N4545" s="20"/>
      <c r="O4545" s="20"/>
      <c r="P4545" s="20"/>
      <c r="Q4545" s="20"/>
      <c r="R4545" s="20"/>
    </row>
    <row r="4546" spans="13:18" x14ac:dyDescent="0.25">
      <c r="M4546" s="20"/>
      <c r="N4546" s="20"/>
      <c r="O4546" s="20"/>
      <c r="P4546" s="20"/>
      <c r="Q4546" s="20"/>
      <c r="R4546" s="20"/>
    </row>
    <row r="4547" spans="13:18" x14ac:dyDescent="0.25">
      <c r="M4547" s="20"/>
      <c r="N4547" s="20"/>
      <c r="O4547" s="20"/>
      <c r="P4547" s="20"/>
      <c r="Q4547" s="20"/>
      <c r="R4547" s="20"/>
    </row>
    <row r="4548" spans="13:18" x14ac:dyDescent="0.25">
      <c r="M4548" s="20"/>
      <c r="N4548" s="20"/>
      <c r="O4548" s="20"/>
      <c r="P4548" s="20"/>
      <c r="Q4548" s="20"/>
      <c r="R4548" s="20"/>
    </row>
    <row r="4549" spans="13:18" x14ac:dyDescent="0.25">
      <c r="M4549" s="20"/>
      <c r="N4549" s="20"/>
      <c r="O4549" s="20"/>
      <c r="P4549" s="20"/>
      <c r="Q4549" s="20"/>
      <c r="R4549" s="20"/>
    </row>
    <row r="4550" spans="13:18" x14ac:dyDescent="0.25">
      <c r="M4550" s="20"/>
      <c r="N4550" s="20"/>
      <c r="O4550" s="20"/>
      <c r="P4550" s="20"/>
      <c r="Q4550" s="20"/>
      <c r="R4550" s="20"/>
    </row>
    <row r="4551" spans="13:18" x14ac:dyDescent="0.25">
      <c r="M4551" s="20"/>
      <c r="N4551" s="20"/>
      <c r="O4551" s="20"/>
      <c r="P4551" s="20"/>
      <c r="Q4551" s="20"/>
      <c r="R4551" s="20"/>
    </row>
    <row r="4552" spans="13:18" x14ac:dyDescent="0.25">
      <c r="M4552" s="20"/>
      <c r="N4552" s="20"/>
      <c r="O4552" s="20"/>
      <c r="P4552" s="20"/>
      <c r="Q4552" s="20"/>
      <c r="R4552" s="20"/>
    </row>
    <row r="4553" spans="13:18" x14ac:dyDescent="0.25">
      <c r="M4553" s="20"/>
      <c r="N4553" s="20"/>
      <c r="O4553" s="20"/>
      <c r="P4553" s="20"/>
      <c r="Q4553" s="20"/>
      <c r="R4553" s="20"/>
    </row>
    <row r="4554" spans="13:18" x14ac:dyDescent="0.25">
      <c r="M4554" s="20"/>
      <c r="N4554" s="20"/>
      <c r="O4554" s="20"/>
      <c r="P4554" s="20"/>
      <c r="Q4554" s="20"/>
      <c r="R4554" s="20"/>
    </row>
    <row r="4555" spans="13:18" x14ac:dyDescent="0.25">
      <c r="M4555" s="20"/>
      <c r="N4555" s="20"/>
      <c r="O4555" s="20"/>
      <c r="P4555" s="20"/>
      <c r="Q4555" s="20"/>
      <c r="R4555" s="20"/>
    </row>
    <row r="4556" spans="13:18" x14ac:dyDescent="0.25">
      <c r="M4556" s="20"/>
      <c r="N4556" s="20"/>
      <c r="O4556" s="20"/>
      <c r="P4556" s="20"/>
      <c r="Q4556" s="20"/>
      <c r="R4556" s="20"/>
    </row>
    <row r="4557" spans="13:18" x14ac:dyDescent="0.25">
      <c r="M4557" s="20"/>
      <c r="N4557" s="20"/>
      <c r="O4557" s="20"/>
      <c r="P4557" s="20"/>
      <c r="Q4557" s="20"/>
      <c r="R4557" s="20"/>
    </row>
    <row r="4558" spans="13:18" x14ac:dyDescent="0.25">
      <c r="M4558" s="20"/>
      <c r="N4558" s="20"/>
      <c r="O4558" s="20"/>
      <c r="P4558" s="20"/>
      <c r="Q4558" s="20"/>
      <c r="R4558" s="20"/>
    </row>
    <row r="4559" spans="13:18" x14ac:dyDescent="0.25">
      <c r="M4559" s="20"/>
      <c r="N4559" s="20"/>
      <c r="O4559" s="20"/>
      <c r="P4559" s="20"/>
      <c r="Q4559" s="20"/>
      <c r="R4559" s="20"/>
    </row>
    <row r="4560" spans="13:18" x14ac:dyDescent="0.25">
      <c r="M4560" s="20"/>
      <c r="N4560" s="20"/>
      <c r="O4560" s="20"/>
      <c r="P4560" s="20"/>
      <c r="Q4560" s="20"/>
      <c r="R4560" s="20"/>
    </row>
    <row r="4561" spans="13:18" x14ac:dyDescent="0.25">
      <c r="M4561" s="20"/>
      <c r="N4561" s="20"/>
      <c r="O4561" s="20"/>
      <c r="P4561" s="20"/>
      <c r="Q4561" s="20"/>
      <c r="R4561" s="20"/>
    </row>
    <row r="4562" spans="13:18" x14ac:dyDescent="0.25">
      <c r="M4562" s="20"/>
      <c r="N4562" s="20"/>
      <c r="O4562" s="20"/>
      <c r="P4562" s="20"/>
      <c r="Q4562" s="20"/>
      <c r="R4562" s="20"/>
    </row>
    <row r="4563" spans="13:18" x14ac:dyDescent="0.25">
      <c r="M4563" s="20"/>
      <c r="N4563" s="20"/>
      <c r="O4563" s="20"/>
      <c r="P4563" s="20"/>
      <c r="Q4563" s="20"/>
      <c r="R4563" s="20"/>
    </row>
    <row r="4564" spans="13:18" x14ac:dyDescent="0.25">
      <c r="M4564" s="20"/>
      <c r="N4564" s="20"/>
      <c r="O4564" s="20"/>
      <c r="P4564" s="20"/>
      <c r="Q4564" s="20"/>
      <c r="R4564" s="20"/>
    </row>
    <row r="4565" spans="13:18" x14ac:dyDescent="0.25">
      <c r="M4565" s="20"/>
      <c r="N4565" s="20"/>
      <c r="O4565" s="20"/>
      <c r="P4565" s="20"/>
      <c r="Q4565" s="20"/>
      <c r="R4565" s="20"/>
    </row>
    <row r="4566" spans="13:18" x14ac:dyDescent="0.25">
      <c r="M4566" s="20"/>
      <c r="N4566" s="20"/>
      <c r="O4566" s="20"/>
      <c r="P4566" s="20"/>
      <c r="Q4566" s="20"/>
      <c r="R4566" s="20"/>
    </row>
    <row r="4567" spans="13:18" x14ac:dyDescent="0.25">
      <c r="M4567" s="20"/>
      <c r="N4567" s="20"/>
      <c r="O4567" s="20"/>
      <c r="P4567" s="20"/>
      <c r="Q4567" s="20"/>
      <c r="R4567" s="20"/>
    </row>
    <row r="4568" spans="13:18" x14ac:dyDescent="0.25">
      <c r="M4568" s="20"/>
      <c r="N4568" s="20"/>
      <c r="O4568" s="20"/>
      <c r="P4568" s="20"/>
      <c r="Q4568" s="20"/>
      <c r="R4568" s="20"/>
    </row>
    <row r="4569" spans="13:18" x14ac:dyDescent="0.25">
      <c r="M4569" s="20"/>
      <c r="N4569" s="20"/>
      <c r="O4569" s="20"/>
      <c r="P4569" s="20"/>
      <c r="Q4569" s="20"/>
      <c r="R4569" s="20"/>
    </row>
    <row r="4570" spans="13:18" x14ac:dyDescent="0.25">
      <c r="M4570" s="20"/>
      <c r="N4570" s="20"/>
      <c r="O4570" s="20"/>
      <c r="P4570" s="20"/>
      <c r="Q4570" s="20"/>
      <c r="R4570" s="20"/>
    </row>
    <row r="4571" spans="13:18" x14ac:dyDescent="0.25">
      <c r="M4571" s="20"/>
      <c r="N4571" s="20"/>
      <c r="O4571" s="20"/>
      <c r="P4571" s="20"/>
      <c r="Q4571" s="20"/>
      <c r="R4571" s="20"/>
    </row>
    <row r="4572" spans="13:18" x14ac:dyDescent="0.25">
      <c r="M4572" s="20"/>
      <c r="N4572" s="20"/>
      <c r="O4572" s="20"/>
      <c r="P4572" s="20"/>
      <c r="Q4572" s="20"/>
      <c r="R4572" s="20"/>
    </row>
    <row r="4573" spans="13:18" x14ac:dyDescent="0.25">
      <c r="M4573" s="20"/>
      <c r="N4573" s="20"/>
      <c r="O4573" s="20"/>
      <c r="P4573" s="20"/>
      <c r="Q4573" s="20"/>
      <c r="R4573" s="20"/>
    </row>
    <row r="4574" spans="13:18" x14ac:dyDescent="0.25">
      <c r="M4574" s="20"/>
      <c r="N4574" s="20"/>
      <c r="O4574" s="20"/>
      <c r="P4574" s="20"/>
      <c r="Q4574" s="20"/>
      <c r="R4574" s="20"/>
    </row>
    <row r="4575" spans="13:18" x14ac:dyDescent="0.25">
      <c r="M4575" s="20"/>
      <c r="N4575" s="20"/>
      <c r="O4575" s="20"/>
      <c r="P4575" s="20"/>
      <c r="Q4575" s="20"/>
      <c r="R4575" s="20"/>
    </row>
    <row r="4576" spans="13:18" x14ac:dyDescent="0.25">
      <c r="M4576" s="20"/>
      <c r="N4576" s="20"/>
      <c r="O4576" s="20"/>
      <c r="P4576" s="20"/>
      <c r="Q4576" s="20"/>
      <c r="R4576" s="20"/>
    </row>
    <row r="4577" spans="13:18" x14ac:dyDescent="0.25">
      <c r="M4577" s="20"/>
      <c r="N4577" s="20"/>
      <c r="O4577" s="20"/>
      <c r="P4577" s="20"/>
      <c r="Q4577" s="20"/>
      <c r="R4577" s="20"/>
    </row>
    <row r="4578" spans="13:18" x14ac:dyDescent="0.25">
      <c r="M4578" s="20"/>
      <c r="N4578" s="20"/>
      <c r="O4578" s="20"/>
      <c r="P4578" s="20"/>
      <c r="Q4578" s="20"/>
      <c r="R4578" s="20"/>
    </row>
    <row r="4579" spans="13:18" x14ac:dyDescent="0.25">
      <c r="M4579" s="20"/>
      <c r="N4579" s="20"/>
      <c r="O4579" s="20"/>
      <c r="P4579" s="20"/>
      <c r="Q4579" s="20"/>
      <c r="R4579" s="20"/>
    </row>
    <row r="4580" spans="13:18" x14ac:dyDescent="0.25">
      <c r="M4580" s="20"/>
      <c r="N4580" s="20"/>
      <c r="O4580" s="20"/>
      <c r="P4580" s="20"/>
      <c r="Q4580" s="20"/>
      <c r="R4580" s="20"/>
    </row>
    <row r="4581" spans="13:18" x14ac:dyDescent="0.25">
      <c r="M4581" s="20"/>
      <c r="N4581" s="20"/>
      <c r="O4581" s="20"/>
      <c r="P4581" s="20"/>
      <c r="Q4581" s="20"/>
      <c r="R4581" s="20"/>
    </row>
    <row r="4582" spans="13:18" x14ac:dyDescent="0.25">
      <c r="M4582" s="20"/>
      <c r="N4582" s="20"/>
      <c r="O4582" s="20"/>
      <c r="P4582" s="20"/>
      <c r="Q4582" s="20"/>
      <c r="R4582" s="20"/>
    </row>
    <row r="4583" spans="13:18" x14ac:dyDescent="0.25">
      <c r="M4583" s="20"/>
      <c r="N4583" s="20"/>
      <c r="O4583" s="20"/>
      <c r="P4583" s="20"/>
      <c r="Q4583" s="20"/>
      <c r="R4583" s="20"/>
    </row>
    <row r="4584" spans="13:18" x14ac:dyDescent="0.25">
      <c r="M4584" s="20"/>
      <c r="N4584" s="20"/>
      <c r="O4584" s="20"/>
      <c r="P4584" s="20"/>
      <c r="Q4584" s="20"/>
      <c r="R4584" s="20"/>
    </row>
    <row r="4585" spans="13:18" x14ac:dyDescent="0.25">
      <c r="M4585" s="20"/>
      <c r="N4585" s="20"/>
      <c r="O4585" s="20"/>
      <c r="P4585" s="20"/>
      <c r="Q4585" s="20"/>
      <c r="R4585" s="20"/>
    </row>
    <row r="4586" spans="13:18" x14ac:dyDescent="0.25">
      <c r="M4586" s="20"/>
      <c r="N4586" s="20"/>
      <c r="O4586" s="20"/>
      <c r="P4586" s="20"/>
      <c r="Q4586" s="20"/>
      <c r="R4586" s="20"/>
    </row>
    <row r="4587" spans="13:18" x14ac:dyDescent="0.25">
      <c r="M4587" s="20"/>
      <c r="N4587" s="20"/>
      <c r="O4587" s="20"/>
      <c r="P4587" s="20"/>
      <c r="Q4587" s="20"/>
      <c r="R4587" s="20"/>
    </row>
    <row r="4588" spans="13:18" x14ac:dyDescent="0.25">
      <c r="M4588" s="20"/>
      <c r="N4588" s="20"/>
      <c r="O4588" s="20"/>
      <c r="P4588" s="20"/>
      <c r="Q4588" s="20"/>
      <c r="R4588" s="20"/>
    </row>
    <row r="4589" spans="13:18" x14ac:dyDescent="0.25">
      <c r="M4589" s="20"/>
      <c r="N4589" s="20"/>
      <c r="O4589" s="20"/>
      <c r="P4589" s="20"/>
      <c r="Q4589" s="20"/>
      <c r="R4589" s="20"/>
    </row>
    <row r="4590" spans="13:18" x14ac:dyDescent="0.25">
      <c r="M4590" s="20"/>
      <c r="N4590" s="20"/>
      <c r="O4590" s="20"/>
      <c r="P4590" s="20"/>
      <c r="Q4590" s="20"/>
      <c r="R4590" s="20"/>
    </row>
    <row r="4591" spans="13:18" x14ac:dyDescent="0.25">
      <c r="M4591" s="20"/>
      <c r="N4591" s="20"/>
      <c r="O4591" s="20"/>
      <c r="P4591" s="20"/>
      <c r="Q4591" s="20"/>
      <c r="R4591" s="20"/>
    </row>
    <row r="4592" spans="13:18" x14ac:dyDescent="0.25">
      <c r="M4592" s="20"/>
      <c r="N4592" s="20"/>
      <c r="O4592" s="20"/>
      <c r="P4592" s="20"/>
      <c r="Q4592" s="20"/>
      <c r="R4592" s="20"/>
    </row>
    <row r="4593" spans="13:18" x14ac:dyDescent="0.25">
      <c r="M4593" s="20"/>
      <c r="N4593" s="20"/>
      <c r="O4593" s="20"/>
      <c r="P4593" s="20"/>
      <c r="Q4593" s="20"/>
      <c r="R4593" s="20"/>
    </row>
    <row r="4594" spans="13:18" x14ac:dyDescent="0.25">
      <c r="M4594" s="20"/>
      <c r="N4594" s="20"/>
      <c r="O4594" s="20"/>
      <c r="P4594" s="20"/>
      <c r="Q4594" s="20"/>
      <c r="R4594" s="20"/>
    </row>
    <row r="4595" spans="13:18" x14ac:dyDescent="0.25">
      <c r="M4595" s="20"/>
      <c r="N4595" s="20"/>
      <c r="O4595" s="20"/>
      <c r="P4595" s="20"/>
      <c r="Q4595" s="20"/>
      <c r="R4595" s="20"/>
    </row>
    <row r="4596" spans="13:18" x14ac:dyDescent="0.25">
      <c r="M4596" s="20"/>
      <c r="N4596" s="20"/>
      <c r="O4596" s="20"/>
      <c r="P4596" s="20"/>
      <c r="Q4596" s="20"/>
      <c r="R4596" s="20"/>
    </row>
    <row r="4597" spans="13:18" x14ac:dyDescent="0.25">
      <c r="M4597" s="20"/>
      <c r="N4597" s="20"/>
      <c r="O4597" s="20"/>
      <c r="P4597" s="20"/>
      <c r="Q4597" s="20"/>
      <c r="R4597" s="20"/>
    </row>
    <row r="4598" spans="13:18" x14ac:dyDescent="0.25">
      <c r="M4598" s="20"/>
      <c r="N4598" s="20"/>
      <c r="O4598" s="20"/>
      <c r="P4598" s="20"/>
      <c r="Q4598" s="20"/>
      <c r="R4598" s="20"/>
    </row>
    <row r="4599" spans="13:18" x14ac:dyDescent="0.25">
      <c r="M4599" s="20"/>
      <c r="N4599" s="20"/>
      <c r="O4599" s="20"/>
      <c r="P4599" s="20"/>
      <c r="Q4599" s="20"/>
      <c r="R4599" s="20"/>
    </row>
    <row r="4600" spans="13:18" x14ac:dyDescent="0.25">
      <c r="M4600" s="20"/>
      <c r="N4600" s="20"/>
      <c r="O4600" s="20"/>
      <c r="P4600" s="20"/>
      <c r="Q4600" s="20"/>
      <c r="R4600" s="20"/>
    </row>
    <row r="4601" spans="13:18" x14ac:dyDescent="0.25">
      <c r="M4601" s="20"/>
      <c r="N4601" s="20"/>
      <c r="O4601" s="20"/>
      <c r="P4601" s="20"/>
      <c r="Q4601" s="20"/>
      <c r="R4601" s="20"/>
    </row>
    <row r="4602" spans="13:18" x14ac:dyDescent="0.25">
      <c r="M4602" s="20"/>
      <c r="N4602" s="20"/>
      <c r="O4602" s="20"/>
      <c r="P4602" s="20"/>
      <c r="Q4602" s="20"/>
      <c r="R4602" s="20"/>
    </row>
    <row r="4603" spans="13:18" x14ac:dyDescent="0.25">
      <c r="M4603" s="20"/>
      <c r="N4603" s="20"/>
      <c r="O4603" s="20"/>
      <c r="P4603" s="20"/>
      <c r="Q4603" s="20"/>
      <c r="R4603" s="20"/>
    </row>
    <row r="4604" spans="13:18" x14ac:dyDescent="0.25">
      <c r="M4604" s="20"/>
      <c r="N4604" s="20"/>
      <c r="O4604" s="20"/>
      <c r="P4604" s="20"/>
      <c r="Q4604" s="20"/>
      <c r="R4604" s="20"/>
    </row>
    <row r="4605" spans="13:18" x14ac:dyDescent="0.25">
      <c r="M4605" s="20"/>
      <c r="N4605" s="20"/>
      <c r="O4605" s="20"/>
      <c r="P4605" s="20"/>
      <c r="Q4605" s="20"/>
      <c r="R4605" s="20"/>
    </row>
    <row r="4606" spans="13:18" x14ac:dyDescent="0.25">
      <c r="M4606" s="20"/>
      <c r="N4606" s="20"/>
      <c r="O4606" s="20"/>
      <c r="P4606" s="20"/>
      <c r="Q4606" s="20"/>
      <c r="R4606" s="20"/>
    </row>
    <row r="4607" spans="13:18" x14ac:dyDescent="0.25">
      <c r="M4607" s="20"/>
      <c r="N4607" s="20"/>
      <c r="O4607" s="20"/>
      <c r="P4607" s="20"/>
      <c r="Q4607" s="20"/>
      <c r="R4607" s="20"/>
    </row>
    <row r="4608" spans="13:18" x14ac:dyDescent="0.25">
      <c r="M4608" s="20"/>
      <c r="N4608" s="20"/>
      <c r="O4608" s="20"/>
      <c r="P4608" s="20"/>
      <c r="Q4608" s="20"/>
      <c r="R4608" s="20"/>
    </row>
    <row r="4609" spans="13:18" x14ac:dyDescent="0.25">
      <c r="M4609" s="20"/>
      <c r="N4609" s="20"/>
      <c r="O4609" s="20"/>
      <c r="P4609" s="20"/>
      <c r="Q4609" s="20"/>
      <c r="R4609" s="20"/>
    </row>
    <row r="4610" spans="13:18" x14ac:dyDescent="0.25">
      <c r="M4610" s="20"/>
      <c r="N4610" s="20"/>
      <c r="O4610" s="20"/>
      <c r="P4610" s="20"/>
      <c r="Q4610" s="20"/>
      <c r="R4610" s="20"/>
    </row>
    <row r="4611" spans="13:18" x14ac:dyDescent="0.25">
      <c r="M4611" s="20"/>
      <c r="N4611" s="20"/>
      <c r="O4611" s="20"/>
      <c r="P4611" s="20"/>
      <c r="Q4611" s="20"/>
      <c r="R4611" s="20"/>
    </row>
    <row r="4612" spans="13:18" x14ac:dyDescent="0.25">
      <c r="M4612" s="20"/>
      <c r="N4612" s="20"/>
      <c r="O4612" s="20"/>
      <c r="P4612" s="20"/>
      <c r="Q4612" s="20"/>
      <c r="R4612" s="20"/>
    </row>
    <row r="4613" spans="13:18" x14ac:dyDescent="0.25">
      <c r="M4613" s="20"/>
      <c r="N4613" s="20"/>
      <c r="O4613" s="20"/>
      <c r="P4613" s="20"/>
      <c r="Q4613" s="20"/>
      <c r="R4613" s="20"/>
    </row>
    <row r="4614" spans="13:18" x14ac:dyDescent="0.25">
      <c r="M4614" s="20"/>
      <c r="N4614" s="20"/>
      <c r="O4614" s="20"/>
      <c r="P4614" s="20"/>
      <c r="Q4614" s="20"/>
      <c r="R4614" s="20"/>
    </row>
    <row r="4615" spans="13:18" x14ac:dyDescent="0.25">
      <c r="M4615" s="20"/>
      <c r="N4615" s="20"/>
      <c r="O4615" s="20"/>
      <c r="P4615" s="20"/>
      <c r="Q4615" s="20"/>
      <c r="R4615" s="20"/>
    </row>
    <row r="4616" spans="13:18" x14ac:dyDescent="0.25">
      <c r="M4616" s="20"/>
      <c r="N4616" s="20"/>
      <c r="O4616" s="20"/>
      <c r="P4616" s="20"/>
      <c r="Q4616" s="20"/>
      <c r="R4616" s="20"/>
    </row>
    <row r="4617" spans="13:18" x14ac:dyDescent="0.25">
      <c r="M4617" s="20"/>
      <c r="N4617" s="20"/>
      <c r="O4617" s="20"/>
      <c r="P4617" s="20"/>
      <c r="Q4617" s="20"/>
      <c r="R4617" s="20"/>
    </row>
    <row r="4618" spans="13:18" x14ac:dyDescent="0.25">
      <c r="M4618" s="20"/>
      <c r="N4618" s="20"/>
      <c r="O4618" s="20"/>
      <c r="P4618" s="20"/>
      <c r="Q4618" s="20"/>
      <c r="R4618" s="20"/>
    </row>
    <row r="4619" spans="13:18" x14ac:dyDescent="0.25">
      <c r="M4619" s="20"/>
      <c r="N4619" s="20"/>
      <c r="O4619" s="20"/>
      <c r="P4619" s="20"/>
      <c r="Q4619" s="20"/>
      <c r="R4619" s="20"/>
    </row>
    <row r="4620" spans="13:18" x14ac:dyDescent="0.25">
      <c r="M4620" s="20"/>
      <c r="N4620" s="20"/>
      <c r="O4620" s="20"/>
      <c r="P4620" s="20"/>
      <c r="Q4620" s="20"/>
      <c r="R4620" s="20"/>
    </row>
    <row r="4621" spans="13:18" x14ac:dyDescent="0.25">
      <c r="M4621" s="20"/>
      <c r="N4621" s="20"/>
      <c r="O4621" s="20"/>
      <c r="P4621" s="20"/>
      <c r="Q4621" s="20"/>
      <c r="R4621" s="20"/>
    </row>
    <row r="4622" spans="13:18" x14ac:dyDescent="0.25">
      <c r="M4622" s="20"/>
      <c r="N4622" s="20"/>
      <c r="O4622" s="20"/>
      <c r="P4622" s="20"/>
      <c r="Q4622" s="20"/>
      <c r="R4622" s="20"/>
    </row>
    <row r="4623" spans="13:18" x14ac:dyDescent="0.25">
      <c r="M4623" s="20"/>
      <c r="N4623" s="20"/>
      <c r="O4623" s="20"/>
      <c r="P4623" s="20"/>
      <c r="Q4623" s="20"/>
      <c r="R4623" s="20"/>
    </row>
    <row r="4624" spans="13:18" x14ac:dyDescent="0.25">
      <c r="M4624" s="20"/>
      <c r="N4624" s="20"/>
      <c r="O4624" s="20"/>
      <c r="P4624" s="20"/>
      <c r="Q4624" s="20"/>
      <c r="R4624" s="20"/>
    </row>
    <row r="4625" spans="13:18" x14ac:dyDescent="0.25">
      <c r="M4625" s="20"/>
      <c r="N4625" s="20"/>
      <c r="O4625" s="20"/>
      <c r="P4625" s="20"/>
      <c r="Q4625" s="20"/>
      <c r="R4625" s="20"/>
    </row>
    <row r="4626" spans="13:18" x14ac:dyDescent="0.25">
      <c r="M4626" s="20"/>
      <c r="N4626" s="20"/>
      <c r="O4626" s="20"/>
      <c r="P4626" s="20"/>
      <c r="Q4626" s="20"/>
      <c r="R4626" s="20"/>
    </row>
    <row r="4627" spans="13:18" x14ac:dyDescent="0.25">
      <c r="M4627" s="20"/>
      <c r="N4627" s="20"/>
      <c r="O4627" s="20"/>
      <c r="P4627" s="20"/>
      <c r="Q4627" s="20"/>
      <c r="R4627" s="20"/>
    </row>
    <row r="4628" spans="13:18" x14ac:dyDescent="0.25">
      <c r="M4628" s="20"/>
      <c r="N4628" s="20"/>
      <c r="O4628" s="20"/>
      <c r="P4628" s="20"/>
      <c r="Q4628" s="20"/>
      <c r="R4628" s="20"/>
    </row>
    <row r="4629" spans="13:18" x14ac:dyDescent="0.25">
      <c r="M4629" s="20"/>
      <c r="N4629" s="20"/>
      <c r="O4629" s="20"/>
      <c r="P4629" s="20"/>
      <c r="Q4629" s="20"/>
      <c r="R4629" s="20"/>
    </row>
    <row r="4630" spans="13:18" x14ac:dyDescent="0.25">
      <c r="M4630" s="20"/>
      <c r="N4630" s="20"/>
      <c r="O4630" s="20"/>
      <c r="P4630" s="20"/>
      <c r="Q4630" s="20"/>
      <c r="R4630" s="20"/>
    </row>
    <row r="4631" spans="13:18" x14ac:dyDescent="0.25">
      <c r="M4631" s="20"/>
      <c r="N4631" s="20"/>
      <c r="O4631" s="20"/>
      <c r="P4631" s="20"/>
      <c r="Q4631" s="20"/>
      <c r="R4631" s="20"/>
    </row>
    <row r="4632" spans="13:18" x14ac:dyDescent="0.25">
      <c r="M4632" s="20"/>
      <c r="N4632" s="20"/>
      <c r="O4632" s="20"/>
      <c r="P4632" s="20"/>
      <c r="Q4632" s="20"/>
      <c r="R4632" s="20"/>
    </row>
    <row r="4633" spans="13:18" x14ac:dyDescent="0.25">
      <c r="M4633" s="20"/>
      <c r="N4633" s="20"/>
      <c r="O4633" s="20"/>
      <c r="P4633" s="20"/>
      <c r="Q4633" s="20"/>
      <c r="R4633" s="20"/>
    </row>
    <row r="4634" spans="13:18" x14ac:dyDescent="0.25">
      <c r="M4634" s="20"/>
      <c r="N4634" s="20"/>
      <c r="O4634" s="20"/>
      <c r="P4634" s="20"/>
      <c r="Q4634" s="20"/>
      <c r="R4634" s="20"/>
    </row>
    <row r="4635" spans="13:18" x14ac:dyDescent="0.25">
      <c r="M4635" s="20"/>
      <c r="N4635" s="20"/>
      <c r="O4635" s="20"/>
      <c r="P4635" s="20"/>
      <c r="Q4635" s="20"/>
      <c r="R4635" s="20"/>
    </row>
    <row r="4636" spans="13:18" x14ac:dyDescent="0.25">
      <c r="M4636" s="20"/>
      <c r="N4636" s="20"/>
      <c r="O4636" s="20"/>
      <c r="P4636" s="20"/>
      <c r="Q4636" s="20"/>
      <c r="R4636" s="20"/>
    </row>
    <row r="4637" spans="13:18" x14ac:dyDescent="0.25">
      <c r="M4637" s="20"/>
      <c r="N4637" s="20"/>
      <c r="O4637" s="20"/>
      <c r="P4637" s="20"/>
      <c r="Q4637" s="20"/>
      <c r="R4637" s="20"/>
    </row>
    <row r="4638" spans="13:18" x14ac:dyDescent="0.25">
      <c r="M4638" s="20"/>
      <c r="N4638" s="20"/>
      <c r="O4638" s="20"/>
      <c r="P4638" s="20"/>
      <c r="Q4638" s="20"/>
      <c r="R4638" s="20"/>
    </row>
    <row r="4639" spans="13:18" x14ac:dyDescent="0.25">
      <c r="M4639" s="20"/>
      <c r="N4639" s="20"/>
      <c r="O4639" s="20"/>
      <c r="P4639" s="20"/>
      <c r="Q4639" s="20"/>
      <c r="R4639" s="20"/>
    </row>
    <row r="4640" spans="13:18" x14ac:dyDescent="0.25">
      <c r="M4640" s="20"/>
      <c r="N4640" s="20"/>
      <c r="O4640" s="20"/>
      <c r="P4640" s="20"/>
      <c r="Q4640" s="20"/>
      <c r="R4640" s="20"/>
    </row>
    <row r="4641" spans="13:18" x14ac:dyDescent="0.25">
      <c r="M4641" s="20"/>
      <c r="N4641" s="20"/>
      <c r="O4641" s="20"/>
      <c r="P4641" s="20"/>
      <c r="Q4641" s="20"/>
      <c r="R4641" s="20"/>
    </row>
    <row r="4642" spans="13:18" x14ac:dyDescent="0.25">
      <c r="M4642" s="20"/>
      <c r="N4642" s="20"/>
      <c r="O4642" s="20"/>
      <c r="P4642" s="20"/>
      <c r="Q4642" s="20"/>
      <c r="R4642" s="20"/>
    </row>
    <row r="4643" spans="13:18" x14ac:dyDescent="0.25">
      <c r="M4643" s="20"/>
      <c r="N4643" s="20"/>
      <c r="O4643" s="20"/>
      <c r="P4643" s="20"/>
      <c r="Q4643" s="20"/>
      <c r="R4643" s="20"/>
    </row>
    <row r="4644" spans="13:18" x14ac:dyDescent="0.25">
      <c r="M4644" s="20"/>
      <c r="N4644" s="20"/>
      <c r="O4644" s="20"/>
      <c r="P4644" s="20"/>
      <c r="Q4644" s="20"/>
      <c r="R4644" s="20"/>
    </row>
    <row r="4645" spans="13:18" x14ac:dyDescent="0.25">
      <c r="M4645" s="20"/>
      <c r="N4645" s="20"/>
      <c r="O4645" s="20"/>
      <c r="P4645" s="20"/>
      <c r="Q4645" s="20"/>
      <c r="R4645" s="20"/>
    </row>
    <row r="4646" spans="13:18" x14ac:dyDescent="0.25">
      <c r="M4646" s="20"/>
      <c r="N4646" s="20"/>
      <c r="O4646" s="20"/>
      <c r="P4646" s="20"/>
      <c r="Q4646" s="20"/>
      <c r="R4646" s="20"/>
    </row>
    <row r="4647" spans="13:18" x14ac:dyDescent="0.25">
      <c r="M4647" s="20"/>
      <c r="N4647" s="20"/>
      <c r="O4647" s="20"/>
      <c r="P4647" s="20"/>
      <c r="Q4647" s="20"/>
      <c r="R4647" s="20"/>
    </row>
    <row r="4648" spans="13:18" x14ac:dyDescent="0.25">
      <c r="M4648" s="20"/>
      <c r="N4648" s="20"/>
      <c r="O4648" s="20"/>
      <c r="P4648" s="20"/>
      <c r="Q4648" s="20"/>
      <c r="R4648" s="20"/>
    </row>
    <row r="4649" spans="13:18" x14ac:dyDescent="0.25">
      <c r="M4649" s="20"/>
      <c r="N4649" s="20"/>
      <c r="O4649" s="20"/>
      <c r="P4649" s="20"/>
      <c r="Q4649" s="20"/>
      <c r="R4649" s="20"/>
    </row>
    <row r="4650" spans="13:18" x14ac:dyDescent="0.25">
      <c r="M4650" s="20"/>
      <c r="N4650" s="20"/>
      <c r="O4650" s="20"/>
      <c r="P4650" s="20"/>
      <c r="Q4650" s="20"/>
      <c r="R4650" s="20"/>
    </row>
    <row r="4651" spans="13:18" x14ac:dyDescent="0.25">
      <c r="M4651" s="20"/>
      <c r="N4651" s="20"/>
      <c r="O4651" s="20"/>
      <c r="P4651" s="20"/>
      <c r="Q4651" s="20"/>
      <c r="R4651" s="20"/>
    </row>
    <row r="4652" spans="13:18" x14ac:dyDescent="0.25">
      <c r="M4652" s="20"/>
      <c r="N4652" s="20"/>
      <c r="O4652" s="20"/>
      <c r="P4652" s="20"/>
      <c r="Q4652" s="20"/>
      <c r="R4652" s="20"/>
    </row>
    <row r="4653" spans="13:18" x14ac:dyDescent="0.25">
      <c r="M4653" s="20"/>
      <c r="N4653" s="20"/>
      <c r="O4653" s="20"/>
      <c r="P4653" s="20"/>
      <c r="Q4653" s="20"/>
      <c r="R4653" s="20"/>
    </row>
    <row r="4654" spans="13:18" x14ac:dyDescent="0.25">
      <c r="M4654" s="20"/>
      <c r="N4654" s="20"/>
      <c r="O4654" s="20"/>
      <c r="P4654" s="20"/>
      <c r="Q4654" s="20"/>
      <c r="R4654" s="20"/>
    </row>
    <row r="4655" spans="13:18" x14ac:dyDescent="0.25">
      <c r="M4655" s="20"/>
      <c r="N4655" s="20"/>
      <c r="O4655" s="20"/>
      <c r="P4655" s="20"/>
      <c r="Q4655" s="20"/>
      <c r="R4655" s="20"/>
    </row>
    <row r="4656" spans="13:18" x14ac:dyDescent="0.25">
      <c r="M4656" s="20"/>
      <c r="N4656" s="20"/>
      <c r="O4656" s="20"/>
      <c r="P4656" s="20"/>
      <c r="Q4656" s="20"/>
      <c r="R4656" s="20"/>
    </row>
    <row r="4657" spans="13:18" x14ac:dyDescent="0.25">
      <c r="M4657" s="20"/>
      <c r="N4657" s="20"/>
      <c r="O4657" s="20"/>
      <c r="P4657" s="20"/>
      <c r="Q4657" s="20"/>
      <c r="R4657" s="20"/>
    </row>
    <row r="4658" spans="13:18" x14ac:dyDescent="0.25">
      <c r="M4658" s="20"/>
      <c r="N4658" s="20"/>
      <c r="O4658" s="20"/>
      <c r="P4658" s="20"/>
      <c r="Q4658" s="20"/>
      <c r="R4658" s="20"/>
    </row>
    <row r="4659" spans="13:18" x14ac:dyDescent="0.25">
      <c r="M4659" s="20"/>
      <c r="N4659" s="20"/>
      <c r="O4659" s="20"/>
      <c r="P4659" s="20"/>
      <c r="Q4659" s="20"/>
      <c r="R4659" s="20"/>
    </row>
    <row r="4660" spans="13:18" x14ac:dyDescent="0.25">
      <c r="M4660" s="20"/>
      <c r="N4660" s="20"/>
      <c r="O4660" s="20"/>
      <c r="P4660" s="20"/>
      <c r="Q4660" s="20"/>
      <c r="R4660" s="20"/>
    </row>
    <row r="4661" spans="13:18" x14ac:dyDescent="0.25">
      <c r="M4661" s="20"/>
      <c r="N4661" s="20"/>
      <c r="O4661" s="20"/>
      <c r="P4661" s="20"/>
      <c r="Q4661" s="20"/>
      <c r="R4661" s="20"/>
    </row>
    <row r="4662" spans="13:18" x14ac:dyDescent="0.25">
      <c r="M4662" s="20"/>
      <c r="N4662" s="20"/>
      <c r="O4662" s="20"/>
      <c r="P4662" s="20"/>
      <c r="Q4662" s="20"/>
      <c r="R4662" s="20"/>
    </row>
    <row r="4663" spans="13:18" x14ac:dyDescent="0.25">
      <c r="M4663" s="20"/>
      <c r="N4663" s="20"/>
      <c r="O4663" s="20"/>
      <c r="P4663" s="20"/>
      <c r="Q4663" s="20"/>
      <c r="R4663" s="20"/>
    </row>
    <row r="4664" spans="13:18" x14ac:dyDescent="0.25">
      <c r="M4664" s="20"/>
      <c r="N4664" s="20"/>
      <c r="O4664" s="20"/>
      <c r="P4664" s="20"/>
      <c r="Q4664" s="20"/>
      <c r="R4664" s="20"/>
    </row>
    <row r="4665" spans="13:18" x14ac:dyDescent="0.25">
      <c r="M4665" s="20"/>
      <c r="N4665" s="20"/>
      <c r="O4665" s="20"/>
      <c r="P4665" s="20"/>
      <c r="Q4665" s="20"/>
      <c r="R4665" s="20"/>
    </row>
    <row r="4666" spans="13:18" x14ac:dyDescent="0.25">
      <c r="M4666" s="20"/>
      <c r="N4666" s="20"/>
      <c r="O4666" s="20"/>
      <c r="P4666" s="20"/>
      <c r="Q4666" s="20"/>
      <c r="R4666" s="20"/>
    </row>
    <row r="4667" spans="13:18" x14ac:dyDescent="0.25">
      <c r="M4667" s="20"/>
      <c r="N4667" s="20"/>
      <c r="O4667" s="20"/>
      <c r="P4667" s="20"/>
      <c r="Q4667" s="20"/>
      <c r="R4667" s="20"/>
    </row>
    <row r="4668" spans="13:18" x14ac:dyDescent="0.25">
      <c r="M4668" s="20"/>
      <c r="N4668" s="20"/>
      <c r="O4668" s="20"/>
      <c r="P4668" s="20"/>
      <c r="Q4668" s="20"/>
      <c r="R4668" s="20"/>
    </row>
    <row r="4669" spans="13:18" x14ac:dyDescent="0.25">
      <c r="M4669" s="20"/>
      <c r="N4669" s="20"/>
      <c r="O4669" s="20"/>
      <c r="P4669" s="20"/>
      <c r="Q4669" s="20"/>
      <c r="R4669" s="20"/>
    </row>
    <row r="4670" spans="13:18" x14ac:dyDescent="0.25">
      <c r="M4670" s="20"/>
      <c r="N4670" s="20"/>
      <c r="O4670" s="20"/>
      <c r="P4670" s="20"/>
      <c r="Q4670" s="20"/>
      <c r="R4670" s="20"/>
    </row>
    <row r="4671" spans="13:18" x14ac:dyDescent="0.25">
      <c r="M4671" s="20"/>
      <c r="N4671" s="20"/>
      <c r="O4671" s="20"/>
      <c r="P4671" s="20"/>
      <c r="Q4671" s="20"/>
      <c r="R4671" s="20"/>
    </row>
    <row r="4672" spans="13:18" x14ac:dyDescent="0.25">
      <c r="M4672" s="20"/>
      <c r="N4672" s="20"/>
      <c r="O4672" s="20"/>
      <c r="P4672" s="20"/>
      <c r="Q4672" s="20"/>
      <c r="R4672" s="20"/>
    </row>
    <row r="4673" spans="13:18" x14ac:dyDescent="0.25">
      <c r="M4673" s="20"/>
      <c r="N4673" s="20"/>
      <c r="O4673" s="20"/>
      <c r="P4673" s="20"/>
      <c r="Q4673" s="20"/>
      <c r="R4673" s="20"/>
    </row>
    <row r="4674" spans="13:18" x14ac:dyDescent="0.25">
      <c r="M4674" s="20"/>
      <c r="N4674" s="20"/>
      <c r="O4674" s="20"/>
      <c r="P4674" s="20"/>
      <c r="Q4674" s="20"/>
      <c r="R4674" s="20"/>
    </row>
    <row r="4675" spans="13:18" x14ac:dyDescent="0.25">
      <c r="M4675" s="20"/>
      <c r="N4675" s="20"/>
      <c r="O4675" s="20"/>
      <c r="P4675" s="20"/>
      <c r="Q4675" s="20"/>
      <c r="R4675" s="20"/>
    </row>
    <row r="4676" spans="13:18" x14ac:dyDescent="0.25">
      <c r="M4676" s="20"/>
      <c r="N4676" s="20"/>
      <c r="O4676" s="20"/>
      <c r="P4676" s="20"/>
      <c r="Q4676" s="20"/>
      <c r="R4676" s="20"/>
    </row>
    <row r="4677" spans="13:18" x14ac:dyDescent="0.25">
      <c r="M4677" s="20"/>
      <c r="N4677" s="20"/>
      <c r="O4677" s="20"/>
      <c r="P4677" s="20"/>
      <c r="Q4677" s="20"/>
      <c r="R4677" s="20"/>
    </row>
    <row r="4678" spans="13:18" x14ac:dyDescent="0.25">
      <c r="M4678" s="20"/>
      <c r="N4678" s="20"/>
      <c r="O4678" s="20"/>
      <c r="P4678" s="20"/>
      <c r="Q4678" s="20"/>
      <c r="R4678" s="20"/>
    </row>
    <row r="4679" spans="13:18" x14ac:dyDescent="0.25">
      <c r="M4679" s="20"/>
      <c r="N4679" s="20"/>
      <c r="O4679" s="20"/>
      <c r="P4679" s="20"/>
      <c r="Q4679" s="20"/>
      <c r="R4679" s="20"/>
    </row>
    <row r="4680" spans="13:18" x14ac:dyDescent="0.25">
      <c r="M4680" s="20"/>
      <c r="N4680" s="20"/>
      <c r="O4680" s="20"/>
      <c r="P4680" s="20"/>
      <c r="Q4680" s="20"/>
      <c r="R4680" s="20"/>
    </row>
    <row r="4681" spans="13:18" x14ac:dyDescent="0.25">
      <c r="M4681" s="20"/>
      <c r="N4681" s="20"/>
      <c r="O4681" s="20"/>
      <c r="P4681" s="20"/>
      <c r="Q4681" s="20"/>
      <c r="R4681" s="20"/>
    </row>
    <row r="4682" spans="13:18" x14ac:dyDescent="0.25">
      <c r="M4682" s="20"/>
      <c r="N4682" s="20"/>
      <c r="O4682" s="20"/>
      <c r="P4682" s="20"/>
      <c r="Q4682" s="20"/>
      <c r="R4682" s="20"/>
    </row>
    <row r="4683" spans="13:18" x14ac:dyDescent="0.25">
      <c r="M4683" s="20"/>
      <c r="N4683" s="20"/>
      <c r="O4683" s="20"/>
      <c r="P4683" s="20"/>
      <c r="Q4683" s="20"/>
      <c r="R4683" s="20"/>
    </row>
    <row r="4684" spans="13:18" x14ac:dyDescent="0.25">
      <c r="M4684" s="20"/>
      <c r="N4684" s="20"/>
      <c r="O4684" s="20"/>
      <c r="P4684" s="20"/>
      <c r="Q4684" s="20"/>
      <c r="R4684" s="20"/>
    </row>
    <row r="4685" spans="13:18" x14ac:dyDescent="0.25">
      <c r="M4685" s="20"/>
      <c r="N4685" s="20"/>
      <c r="O4685" s="20"/>
      <c r="P4685" s="20"/>
      <c r="Q4685" s="20"/>
      <c r="R4685" s="20"/>
    </row>
    <row r="4686" spans="13:18" x14ac:dyDescent="0.25">
      <c r="M4686" s="20"/>
      <c r="N4686" s="20"/>
      <c r="O4686" s="20"/>
      <c r="P4686" s="20"/>
      <c r="Q4686" s="20"/>
      <c r="R4686" s="20"/>
    </row>
    <row r="4687" spans="13:18" x14ac:dyDescent="0.25">
      <c r="M4687" s="20"/>
      <c r="N4687" s="20"/>
      <c r="O4687" s="20"/>
      <c r="P4687" s="20"/>
      <c r="Q4687" s="20"/>
      <c r="R4687" s="20"/>
    </row>
    <row r="4688" spans="13:18" x14ac:dyDescent="0.25">
      <c r="M4688" s="20"/>
      <c r="N4688" s="20"/>
      <c r="O4688" s="20"/>
      <c r="P4688" s="20"/>
      <c r="Q4688" s="20"/>
      <c r="R4688" s="20"/>
    </row>
    <row r="4689" spans="13:18" x14ac:dyDescent="0.25">
      <c r="M4689" s="20"/>
      <c r="N4689" s="20"/>
      <c r="O4689" s="20"/>
      <c r="P4689" s="20"/>
      <c r="Q4689" s="20"/>
      <c r="R4689" s="20"/>
    </row>
    <row r="4690" spans="13:18" x14ac:dyDescent="0.25">
      <c r="M4690" s="20"/>
      <c r="N4690" s="20"/>
      <c r="O4690" s="20"/>
      <c r="P4690" s="20"/>
      <c r="Q4690" s="20"/>
      <c r="R4690" s="20"/>
    </row>
    <row r="4691" spans="13:18" x14ac:dyDescent="0.25">
      <c r="M4691" s="20"/>
      <c r="N4691" s="20"/>
      <c r="O4691" s="20"/>
      <c r="P4691" s="20"/>
      <c r="Q4691" s="20"/>
      <c r="R4691" s="20"/>
    </row>
    <row r="4692" spans="13:18" x14ac:dyDescent="0.25">
      <c r="M4692" s="20"/>
      <c r="N4692" s="20"/>
      <c r="O4692" s="20"/>
      <c r="P4692" s="20"/>
      <c r="Q4692" s="20"/>
      <c r="R4692" s="20"/>
    </row>
    <row r="4693" spans="13:18" x14ac:dyDescent="0.25">
      <c r="M4693" s="20"/>
      <c r="N4693" s="20"/>
      <c r="O4693" s="20"/>
      <c r="P4693" s="20"/>
      <c r="Q4693" s="20"/>
      <c r="R4693" s="20"/>
    </row>
    <row r="4694" spans="13:18" x14ac:dyDescent="0.25">
      <c r="M4694" s="20"/>
      <c r="N4694" s="20"/>
      <c r="O4694" s="20"/>
      <c r="P4694" s="20"/>
      <c r="Q4694" s="20"/>
      <c r="R4694" s="20"/>
    </row>
    <row r="4695" spans="13:18" x14ac:dyDescent="0.25">
      <c r="M4695" s="20"/>
      <c r="N4695" s="20"/>
      <c r="O4695" s="20"/>
      <c r="P4695" s="20"/>
      <c r="Q4695" s="20"/>
      <c r="R4695" s="20"/>
    </row>
    <row r="4696" spans="13:18" x14ac:dyDescent="0.25">
      <c r="M4696" s="20"/>
      <c r="N4696" s="20"/>
      <c r="O4696" s="20"/>
      <c r="P4696" s="20"/>
      <c r="Q4696" s="20"/>
      <c r="R4696" s="20"/>
    </row>
    <row r="4697" spans="13:18" x14ac:dyDescent="0.25">
      <c r="M4697" s="20"/>
      <c r="N4697" s="20"/>
      <c r="O4697" s="20"/>
      <c r="P4697" s="20"/>
      <c r="Q4697" s="20"/>
      <c r="R4697" s="20"/>
    </row>
    <row r="4698" spans="13:18" x14ac:dyDescent="0.25">
      <c r="M4698" s="20"/>
      <c r="N4698" s="20"/>
      <c r="O4698" s="20"/>
      <c r="P4698" s="20"/>
      <c r="Q4698" s="20"/>
      <c r="R4698" s="20"/>
    </row>
    <row r="4699" spans="13:18" x14ac:dyDescent="0.25">
      <c r="M4699" s="20"/>
      <c r="N4699" s="20"/>
      <c r="O4699" s="20"/>
      <c r="P4699" s="20"/>
      <c r="Q4699" s="20"/>
      <c r="R4699" s="20"/>
    </row>
    <row r="4700" spans="13:18" x14ac:dyDescent="0.25">
      <c r="M4700" s="20"/>
      <c r="N4700" s="20"/>
      <c r="O4700" s="20"/>
      <c r="P4700" s="20"/>
      <c r="Q4700" s="20"/>
      <c r="R4700" s="20"/>
    </row>
    <row r="4701" spans="13:18" x14ac:dyDescent="0.25">
      <c r="M4701" s="20"/>
      <c r="N4701" s="20"/>
      <c r="O4701" s="20"/>
      <c r="P4701" s="20"/>
      <c r="Q4701" s="20"/>
      <c r="R4701" s="20"/>
    </row>
    <row r="4702" spans="13:18" x14ac:dyDescent="0.25">
      <c r="M4702" s="20"/>
      <c r="N4702" s="20"/>
      <c r="O4702" s="20"/>
      <c r="P4702" s="20"/>
      <c r="Q4702" s="20"/>
      <c r="R4702" s="20"/>
    </row>
    <row r="4703" spans="13:18" x14ac:dyDescent="0.25">
      <c r="M4703" s="20"/>
      <c r="N4703" s="20"/>
      <c r="O4703" s="20"/>
      <c r="P4703" s="20"/>
      <c r="Q4703" s="20"/>
      <c r="R4703" s="20"/>
    </row>
    <row r="4704" spans="13:18" x14ac:dyDescent="0.25">
      <c r="M4704" s="20"/>
      <c r="N4704" s="20"/>
      <c r="O4704" s="20"/>
      <c r="P4704" s="20"/>
      <c r="Q4704" s="20"/>
      <c r="R4704" s="20"/>
    </row>
    <row r="4705" spans="13:18" x14ac:dyDescent="0.25">
      <c r="M4705" s="20"/>
      <c r="N4705" s="20"/>
      <c r="O4705" s="20"/>
      <c r="P4705" s="20"/>
      <c r="Q4705" s="20"/>
      <c r="R4705" s="20"/>
    </row>
    <row r="4706" spans="13:18" x14ac:dyDescent="0.25">
      <c r="M4706" s="20"/>
      <c r="N4706" s="20"/>
      <c r="O4706" s="20"/>
      <c r="P4706" s="20"/>
      <c r="Q4706" s="20"/>
      <c r="R4706" s="20"/>
    </row>
    <row r="4707" spans="13:18" x14ac:dyDescent="0.25">
      <c r="M4707" s="20"/>
      <c r="N4707" s="20"/>
      <c r="O4707" s="20"/>
      <c r="P4707" s="20"/>
      <c r="Q4707" s="20"/>
      <c r="R4707" s="20"/>
    </row>
    <row r="4708" spans="13:18" x14ac:dyDescent="0.25">
      <c r="M4708" s="20"/>
      <c r="N4708" s="20"/>
      <c r="O4708" s="20"/>
      <c r="P4708" s="20"/>
      <c r="Q4708" s="20"/>
      <c r="R4708" s="20"/>
    </row>
    <row r="4709" spans="13:18" x14ac:dyDescent="0.25">
      <c r="M4709" s="20"/>
      <c r="N4709" s="20"/>
      <c r="O4709" s="20"/>
      <c r="P4709" s="20"/>
      <c r="Q4709" s="20"/>
      <c r="R4709" s="20"/>
    </row>
    <row r="4710" spans="13:18" x14ac:dyDescent="0.25">
      <c r="M4710" s="20"/>
      <c r="N4710" s="20"/>
      <c r="O4710" s="20"/>
      <c r="P4710" s="20"/>
      <c r="Q4710" s="20"/>
      <c r="R4710" s="20"/>
    </row>
    <row r="4711" spans="13:18" x14ac:dyDescent="0.25">
      <c r="M4711" s="20"/>
      <c r="N4711" s="20"/>
      <c r="O4711" s="20"/>
      <c r="P4711" s="20"/>
      <c r="Q4711" s="20"/>
      <c r="R4711" s="20"/>
    </row>
    <row r="4712" spans="13:18" x14ac:dyDescent="0.25">
      <c r="M4712" s="20"/>
      <c r="N4712" s="20"/>
      <c r="O4712" s="20"/>
      <c r="P4712" s="20"/>
      <c r="Q4712" s="20"/>
      <c r="R4712" s="20"/>
    </row>
    <row r="4713" spans="13:18" x14ac:dyDescent="0.25">
      <c r="M4713" s="20"/>
      <c r="N4713" s="20"/>
      <c r="O4713" s="20"/>
      <c r="P4713" s="20"/>
      <c r="Q4713" s="20"/>
      <c r="R4713" s="20"/>
    </row>
    <row r="4714" spans="13:18" x14ac:dyDescent="0.25">
      <c r="M4714" s="20"/>
      <c r="N4714" s="20"/>
      <c r="O4714" s="20"/>
      <c r="P4714" s="20"/>
      <c r="Q4714" s="20"/>
      <c r="R4714" s="20"/>
    </row>
    <row r="4715" spans="13:18" x14ac:dyDescent="0.25">
      <c r="M4715" s="20"/>
      <c r="N4715" s="20"/>
      <c r="O4715" s="20"/>
      <c r="P4715" s="20"/>
      <c r="Q4715" s="20"/>
      <c r="R4715" s="20"/>
    </row>
    <row r="4716" spans="13:18" x14ac:dyDescent="0.25">
      <c r="M4716" s="20"/>
      <c r="N4716" s="20"/>
      <c r="O4716" s="20"/>
      <c r="P4716" s="20"/>
      <c r="Q4716" s="20"/>
      <c r="R4716" s="20"/>
    </row>
    <row r="4717" spans="13:18" x14ac:dyDescent="0.25">
      <c r="M4717" s="20"/>
      <c r="N4717" s="20"/>
      <c r="O4717" s="20"/>
      <c r="P4717" s="20"/>
      <c r="Q4717" s="20"/>
      <c r="R4717" s="20"/>
    </row>
    <row r="4718" spans="13:18" x14ac:dyDescent="0.25">
      <c r="M4718" s="20"/>
      <c r="N4718" s="20"/>
      <c r="O4718" s="20"/>
      <c r="P4718" s="20"/>
      <c r="Q4718" s="20"/>
      <c r="R4718" s="20"/>
    </row>
    <row r="4719" spans="13:18" x14ac:dyDescent="0.25">
      <c r="M4719" s="20"/>
      <c r="N4719" s="20"/>
      <c r="O4719" s="20"/>
      <c r="P4719" s="20"/>
      <c r="Q4719" s="20"/>
      <c r="R4719" s="20"/>
    </row>
    <row r="4720" spans="13:18" x14ac:dyDescent="0.25">
      <c r="M4720" s="20"/>
      <c r="N4720" s="20"/>
      <c r="O4720" s="20"/>
      <c r="P4720" s="20"/>
      <c r="Q4720" s="20"/>
      <c r="R4720" s="20"/>
    </row>
    <row r="4721" spans="13:18" x14ac:dyDescent="0.25">
      <c r="M4721" s="20"/>
      <c r="N4721" s="20"/>
      <c r="O4721" s="20"/>
      <c r="P4721" s="20"/>
      <c r="Q4721" s="20"/>
      <c r="R4721" s="20"/>
    </row>
    <row r="4722" spans="13:18" x14ac:dyDescent="0.25">
      <c r="M4722" s="20"/>
      <c r="N4722" s="20"/>
      <c r="O4722" s="20"/>
      <c r="P4722" s="20"/>
      <c r="Q4722" s="20"/>
      <c r="R4722" s="20"/>
    </row>
    <row r="4723" spans="13:18" x14ac:dyDescent="0.25">
      <c r="M4723" s="20"/>
      <c r="N4723" s="20"/>
      <c r="O4723" s="20"/>
      <c r="P4723" s="20"/>
      <c r="Q4723" s="20"/>
      <c r="R4723" s="20"/>
    </row>
    <row r="4724" spans="13:18" x14ac:dyDescent="0.25">
      <c r="M4724" s="20"/>
      <c r="N4724" s="20"/>
      <c r="O4724" s="20"/>
      <c r="P4724" s="20"/>
      <c r="Q4724" s="20"/>
      <c r="R4724" s="20"/>
    </row>
    <row r="4725" spans="13:18" x14ac:dyDescent="0.25">
      <c r="M4725" s="20"/>
      <c r="N4725" s="20"/>
      <c r="O4725" s="20"/>
      <c r="P4725" s="20"/>
      <c r="Q4725" s="20"/>
      <c r="R4725" s="20"/>
    </row>
    <row r="4726" spans="13:18" x14ac:dyDescent="0.25">
      <c r="M4726" s="20"/>
      <c r="N4726" s="20"/>
      <c r="O4726" s="20"/>
      <c r="P4726" s="20"/>
      <c r="Q4726" s="20"/>
      <c r="R4726" s="20"/>
    </row>
    <row r="4727" spans="13:18" x14ac:dyDescent="0.25">
      <c r="M4727" s="20"/>
      <c r="N4727" s="20"/>
      <c r="O4727" s="20"/>
      <c r="P4727" s="20"/>
      <c r="Q4727" s="20"/>
      <c r="R4727" s="20"/>
    </row>
    <row r="4728" spans="13:18" x14ac:dyDescent="0.25">
      <c r="M4728" s="20"/>
      <c r="N4728" s="20"/>
      <c r="O4728" s="20"/>
      <c r="P4728" s="20"/>
      <c r="Q4728" s="20"/>
      <c r="R4728" s="20"/>
    </row>
    <row r="4729" spans="13:18" x14ac:dyDescent="0.25">
      <c r="M4729" s="20"/>
      <c r="N4729" s="20"/>
      <c r="O4729" s="20"/>
      <c r="P4729" s="20"/>
      <c r="Q4729" s="20"/>
      <c r="R4729" s="20"/>
    </row>
    <row r="4730" spans="13:18" x14ac:dyDescent="0.25">
      <c r="M4730" s="20"/>
      <c r="N4730" s="20"/>
      <c r="O4730" s="20"/>
      <c r="P4730" s="20"/>
      <c r="Q4730" s="20"/>
      <c r="R4730" s="20"/>
    </row>
    <row r="4731" spans="13:18" x14ac:dyDescent="0.25">
      <c r="M4731" s="20"/>
      <c r="N4731" s="20"/>
      <c r="O4731" s="20"/>
      <c r="P4731" s="20"/>
      <c r="Q4731" s="20"/>
      <c r="R4731" s="20"/>
    </row>
    <row r="4732" spans="13:18" x14ac:dyDescent="0.25">
      <c r="M4732" s="20"/>
      <c r="N4732" s="20"/>
      <c r="O4732" s="20"/>
      <c r="P4732" s="20"/>
      <c r="Q4732" s="20"/>
      <c r="R4732" s="20"/>
    </row>
    <row r="4733" spans="13:18" x14ac:dyDescent="0.25">
      <c r="M4733" s="20"/>
      <c r="N4733" s="20"/>
      <c r="O4733" s="20"/>
      <c r="P4733" s="20"/>
      <c r="Q4733" s="20"/>
      <c r="R4733" s="20"/>
    </row>
    <row r="4734" spans="13:18" x14ac:dyDescent="0.25">
      <c r="M4734" s="20"/>
      <c r="N4734" s="20"/>
      <c r="O4734" s="20"/>
      <c r="P4734" s="20"/>
      <c r="Q4734" s="20"/>
      <c r="R4734" s="20"/>
    </row>
    <row r="4735" spans="13:18" x14ac:dyDescent="0.25">
      <c r="M4735" s="20"/>
      <c r="N4735" s="20"/>
      <c r="O4735" s="20"/>
      <c r="P4735" s="20"/>
      <c r="Q4735" s="20"/>
      <c r="R4735" s="20"/>
    </row>
    <row r="4736" spans="13:18" x14ac:dyDescent="0.25">
      <c r="M4736" s="20"/>
      <c r="N4736" s="20"/>
      <c r="O4736" s="20"/>
      <c r="P4736" s="20"/>
      <c r="Q4736" s="20"/>
      <c r="R4736" s="20"/>
    </row>
    <row r="4737" spans="13:18" x14ac:dyDescent="0.25">
      <c r="M4737" s="20"/>
      <c r="N4737" s="20"/>
      <c r="O4737" s="20"/>
      <c r="P4737" s="20"/>
      <c r="Q4737" s="20"/>
      <c r="R4737" s="20"/>
    </row>
    <row r="4738" spans="13:18" x14ac:dyDescent="0.25">
      <c r="M4738" s="20"/>
      <c r="N4738" s="20"/>
      <c r="O4738" s="20"/>
      <c r="P4738" s="20"/>
      <c r="Q4738" s="20"/>
      <c r="R4738" s="20"/>
    </row>
    <row r="4739" spans="13:18" x14ac:dyDescent="0.25">
      <c r="M4739" s="20"/>
      <c r="N4739" s="20"/>
      <c r="O4739" s="20"/>
      <c r="P4739" s="20"/>
      <c r="Q4739" s="20"/>
      <c r="R4739" s="20"/>
    </row>
    <row r="4740" spans="13:18" x14ac:dyDescent="0.25">
      <c r="M4740" s="20"/>
      <c r="N4740" s="20"/>
      <c r="O4740" s="20"/>
      <c r="P4740" s="20"/>
      <c r="Q4740" s="20"/>
      <c r="R4740" s="20"/>
    </row>
    <row r="4741" spans="13:18" x14ac:dyDescent="0.25">
      <c r="M4741" s="20"/>
      <c r="N4741" s="20"/>
      <c r="O4741" s="20"/>
      <c r="P4741" s="20"/>
      <c r="Q4741" s="20"/>
      <c r="R4741" s="20"/>
    </row>
    <row r="4742" spans="13:18" x14ac:dyDescent="0.25">
      <c r="M4742" s="20"/>
      <c r="N4742" s="20"/>
      <c r="O4742" s="20"/>
      <c r="P4742" s="20"/>
      <c r="Q4742" s="20"/>
      <c r="R4742" s="20"/>
    </row>
    <row r="4743" spans="13:18" x14ac:dyDescent="0.25">
      <c r="M4743" s="20"/>
      <c r="N4743" s="20"/>
      <c r="O4743" s="20"/>
      <c r="P4743" s="20"/>
      <c r="Q4743" s="20"/>
      <c r="R4743" s="20"/>
    </row>
    <row r="4744" spans="13:18" x14ac:dyDescent="0.25">
      <c r="M4744" s="20"/>
      <c r="N4744" s="20"/>
      <c r="O4744" s="20"/>
      <c r="P4744" s="20"/>
      <c r="Q4744" s="20"/>
      <c r="R4744" s="20"/>
    </row>
    <row r="4745" spans="13:18" x14ac:dyDescent="0.25">
      <c r="M4745" s="20"/>
      <c r="N4745" s="20"/>
      <c r="O4745" s="20"/>
      <c r="P4745" s="20"/>
      <c r="Q4745" s="20"/>
      <c r="R4745" s="20"/>
    </row>
    <row r="4746" spans="13:18" x14ac:dyDescent="0.25">
      <c r="M4746" s="20"/>
      <c r="N4746" s="20"/>
      <c r="O4746" s="20"/>
      <c r="P4746" s="20"/>
      <c r="Q4746" s="20"/>
      <c r="R4746" s="20"/>
    </row>
    <row r="4747" spans="13:18" x14ac:dyDescent="0.25">
      <c r="M4747" s="20"/>
      <c r="N4747" s="20"/>
      <c r="O4747" s="20"/>
      <c r="P4747" s="20"/>
      <c r="Q4747" s="20"/>
      <c r="R4747" s="20"/>
    </row>
    <row r="4748" spans="13:18" x14ac:dyDescent="0.25">
      <c r="M4748" s="20"/>
      <c r="N4748" s="20"/>
      <c r="O4748" s="20"/>
      <c r="P4748" s="20"/>
      <c r="Q4748" s="20"/>
      <c r="R4748" s="20"/>
    </row>
    <row r="4749" spans="13:18" x14ac:dyDescent="0.25">
      <c r="M4749" s="20"/>
      <c r="N4749" s="20"/>
      <c r="O4749" s="20"/>
      <c r="P4749" s="20"/>
      <c r="Q4749" s="20"/>
      <c r="R4749" s="20"/>
    </row>
    <row r="4750" spans="13:18" x14ac:dyDescent="0.25">
      <c r="M4750" s="20"/>
      <c r="N4750" s="20"/>
      <c r="O4750" s="20"/>
      <c r="P4750" s="20"/>
      <c r="Q4750" s="20"/>
      <c r="R4750" s="20"/>
    </row>
    <row r="4751" spans="13:18" x14ac:dyDescent="0.25">
      <c r="M4751" s="20"/>
      <c r="N4751" s="20"/>
      <c r="O4751" s="20"/>
      <c r="P4751" s="20"/>
      <c r="Q4751" s="20"/>
      <c r="R4751" s="20"/>
    </row>
    <row r="4752" spans="13:18" x14ac:dyDescent="0.25">
      <c r="M4752" s="20"/>
      <c r="N4752" s="20"/>
      <c r="O4752" s="20"/>
      <c r="P4752" s="20"/>
      <c r="Q4752" s="20"/>
      <c r="R4752" s="20"/>
    </row>
    <row r="4753" spans="13:18" x14ac:dyDescent="0.25">
      <c r="M4753" s="20"/>
      <c r="N4753" s="20"/>
      <c r="O4753" s="20"/>
      <c r="P4753" s="20"/>
      <c r="Q4753" s="20"/>
      <c r="R4753" s="20"/>
    </row>
    <row r="4754" spans="13:18" x14ac:dyDescent="0.25">
      <c r="M4754" s="20"/>
      <c r="N4754" s="20"/>
      <c r="O4754" s="20"/>
      <c r="P4754" s="20"/>
      <c r="Q4754" s="20"/>
      <c r="R4754" s="20"/>
    </row>
    <row r="4755" spans="13:18" x14ac:dyDescent="0.25">
      <c r="M4755" s="20"/>
      <c r="N4755" s="20"/>
      <c r="O4755" s="20"/>
      <c r="P4755" s="20"/>
      <c r="Q4755" s="20"/>
      <c r="R4755" s="20"/>
    </row>
    <row r="4756" spans="13:18" x14ac:dyDescent="0.25">
      <c r="M4756" s="20"/>
      <c r="N4756" s="20"/>
      <c r="O4756" s="20"/>
      <c r="P4756" s="20"/>
      <c r="Q4756" s="20"/>
      <c r="R4756" s="20"/>
    </row>
    <row r="4757" spans="13:18" x14ac:dyDescent="0.25">
      <c r="M4757" s="20"/>
      <c r="N4757" s="20"/>
      <c r="O4757" s="20"/>
      <c r="P4757" s="20"/>
      <c r="Q4757" s="20"/>
      <c r="R4757" s="20"/>
    </row>
    <row r="4758" spans="13:18" x14ac:dyDescent="0.25">
      <c r="M4758" s="20"/>
      <c r="N4758" s="20"/>
      <c r="O4758" s="20"/>
      <c r="P4758" s="20"/>
      <c r="Q4758" s="20"/>
      <c r="R4758" s="20"/>
    </row>
    <row r="4759" spans="13:18" x14ac:dyDescent="0.25">
      <c r="M4759" s="20"/>
      <c r="N4759" s="20"/>
      <c r="O4759" s="20"/>
      <c r="P4759" s="20"/>
      <c r="Q4759" s="20"/>
      <c r="R4759" s="20"/>
    </row>
    <row r="4760" spans="13:18" x14ac:dyDescent="0.25">
      <c r="M4760" s="20"/>
      <c r="N4760" s="20"/>
      <c r="O4760" s="20"/>
      <c r="P4760" s="20"/>
      <c r="Q4760" s="20"/>
      <c r="R4760" s="20"/>
    </row>
    <row r="4761" spans="13:18" x14ac:dyDescent="0.25">
      <c r="M4761" s="20"/>
      <c r="N4761" s="20"/>
      <c r="O4761" s="20"/>
      <c r="P4761" s="20"/>
      <c r="Q4761" s="20"/>
      <c r="R4761" s="20"/>
    </row>
    <row r="4762" spans="13:18" x14ac:dyDescent="0.25">
      <c r="M4762" s="20"/>
      <c r="N4762" s="20"/>
      <c r="O4762" s="20"/>
      <c r="P4762" s="20"/>
      <c r="Q4762" s="20"/>
      <c r="R4762" s="20"/>
    </row>
    <row r="4763" spans="13:18" x14ac:dyDescent="0.25">
      <c r="M4763" s="20"/>
      <c r="N4763" s="20"/>
      <c r="O4763" s="20"/>
      <c r="P4763" s="20"/>
      <c r="Q4763" s="20"/>
      <c r="R4763" s="20"/>
    </row>
    <row r="4764" spans="13:18" x14ac:dyDescent="0.25">
      <c r="M4764" s="20"/>
      <c r="N4764" s="20"/>
      <c r="O4764" s="20"/>
      <c r="P4764" s="20"/>
      <c r="Q4764" s="20"/>
      <c r="R4764" s="20"/>
    </row>
    <row r="4765" spans="13:18" x14ac:dyDescent="0.25">
      <c r="M4765" s="20"/>
      <c r="N4765" s="20"/>
      <c r="O4765" s="20"/>
      <c r="P4765" s="20"/>
      <c r="Q4765" s="20"/>
      <c r="R4765" s="20"/>
    </row>
    <row r="4766" spans="13:18" x14ac:dyDescent="0.25">
      <c r="M4766" s="20"/>
      <c r="N4766" s="20"/>
      <c r="O4766" s="20"/>
      <c r="P4766" s="20"/>
      <c r="Q4766" s="20"/>
      <c r="R4766" s="20"/>
    </row>
    <row r="4767" spans="13:18" x14ac:dyDescent="0.25">
      <c r="M4767" s="20"/>
      <c r="N4767" s="20"/>
      <c r="O4767" s="20"/>
      <c r="P4767" s="20"/>
      <c r="Q4767" s="20"/>
      <c r="R4767" s="20"/>
    </row>
    <row r="4768" spans="13:18" x14ac:dyDescent="0.25">
      <c r="M4768" s="20"/>
      <c r="N4768" s="20"/>
      <c r="O4768" s="20"/>
      <c r="P4768" s="20"/>
      <c r="Q4768" s="20"/>
      <c r="R4768" s="20"/>
    </row>
    <row r="4769" spans="13:18" x14ac:dyDescent="0.25">
      <c r="M4769" s="20"/>
      <c r="N4769" s="20"/>
      <c r="O4769" s="20"/>
      <c r="P4769" s="20"/>
      <c r="Q4769" s="20"/>
      <c r="R4769" s="20"/>
    </row>
    <row r="4770" spans="13:18" x14ac:dyDescent="0.25">
      <c r="M4770" s="20"/>
      <c r="N4770" s="20"/>
      <c r="O4770" s="20"/>
      <c r="P4770" s="20"/>
      <c r="Q4770" s="20"/>
      <c r="R4770" s="20"/>
    </row>
    <row r="4771" spans="13:18" x14ac:dyDescent="0.25">
      <c r="M4771" s="20"/>
      <c r="N4771" s="20"/>
      <c r="O4771" s="20"/>
      <c r="P4771" s="20"/>
      <c r="Q4771" s="20"/>
      <c r="R4771" s="20"/>
    </row>
    <row r="4772" spans="13:18" x14ac:dyDescent="0.25">
      <c r="M4772" s="20"/>
      <c r="N4772" s="20"/>
      <c r="O4772" s="20"/>
      <c r="P4772" s="20"/>
      <c r="Q4772" s="20"/>
      <c r="R4772" s="20"/>
    </row>
    <row r="4773" spans="13:18" x14ac:dyDescent="0.25">
      <c r="M4773" s="20"/>
      <c r="N4773" s="20"/>
      <c r="O4773" s="20"/>
      <c r="P4773" s="20"/>
      <c r="Q4773" s="20"/>
      <c r="R4773" s="20"/>
    </row>
    <row r="4774" spans="13:18" x14ac:dyDescent="0.25">
      <c r="M4774" s="20"/>
      <c r="N4774" s="20"/>
      <c r="O4774" s="20"/>
      <c r="P4774" s="20"/>
      <c r="Q4774" s="20"/>
      <c r="R4774" s="20"/>
    </row>
    <row r="4775" spans="13:18" x14ac:dyDescent="0.25">
      <c r="M4775" s="20"/>
      <c r="N4775" s="20"/>
      <c r="O4775" s="20"/>
      <c r="P4775" s="20"/>
      <c r="Q4775" s="20"/>
      <c r="R4775" s="20"/>
    </row>
    <row r="4776" spans="13:18" x14ac:dyDescent="0.25">
      <c r="M4776" s="20"/>
      <c r="N4776" s="20"/>
      <c r="O4776" s="20"/>
      <c r="P4776" s="20"/>
      <c r="Q4776" s="20"/>
      <c r="R4776" s="20"/>
    </row>
    <row r="4777" spans="13:18" x14ac:dyDescent="0.25">
      <c r="M4777" s="20"/>
      <c r="N4777" s="20"/>
      <c r="O4777" s="20"/>
      <c r="P4777" s="20"/>
      <c r="Q4777" s="20"/>
      <c r="R4777" s="20"/>
    </row>
    <row r="4778" spans="13:18" x14ac:dyDescent="0.25">
      <c r="M4778" s="20"/>
      <c r="N4778" s="20"/>
      <c r="O4778" s="20"/>
      <c r="P4778" s="20"/>
      <c r="Q4778" s="20"/>
      <c r="R4778" s="20"/>
    </row>
    <row r="4779" spans="13:18" x14ac:dyDescent="0.25">
      <c r="M4779" s="20"/>
      <c r="N4779" s="20"/>
      <c r="O4779" s="20"/>
      <c r="P4779" s="20"/>
      <c r="Q4779" s="20"/>
      <c r="R4779" s="20"/>
    </row>
    <row r="4780" spans="13:18" x14ac:dyDescent="0.25">
      <c r="M4780" s="20"/>
      <c r="N4780" s="20"/>
      <c r="O4780" s="20"/>
      <c r="P4780" s="20"/>
      <c r="Q4780" s="20"/>
      <c r="R4780" s="20"/>
    </row>
    <row r="4781" spans="13:18" x14ac:dyDescent="0.25">
      <c r="M4781" s="20"/>
      <c r="N4781" s="20"/>
      <c r="O4781" s="20"/>
      <c r="P4781" s="20"/>
      <c r="Q4781" s="20"/>
      <c r="R4781" s="20"/>
    </row>
    <row r="4782" spans="13:18" x14ac:dyDescent="0.25">
      <c r="M4782" s="20"/>
      <c r="N4782" s="20"/>
      <c r="O4782" s="20"/>
      <c r="P4782" s="20"/>
      <c r="Q4782" s="20"/>
      <c r="R4782" s="20"/>
    </row>
    <row r="4783" spans="13:18" x14ac:dyDescent="0.25">
      <c r="M4783" s="20"/>
      <c r="N4783" s="20"/>
      <c r="O4783" s="20"/>
      <c r="P4783" s="20"/>
      <c r="Q4783" s="20"/>
      <c r="R4783" s="20"/>
    </row>
    <row r="4784" spans="13:18" x14ac:dyDescent="0.25">
      <c r="M4784" s="20"/>
      <c r="N4784" s="20"/>
      <c r="O4784" s="20"/>
      <c r="P4784" s="20"/>
      <c r="Q4784" s="20"/>
      <c r="R4784" s="20"/>
    </row>
    <row r="4785" spans="13:18" x14ac:dyDescent="0.25">
      <c r="M4785" s="20"/>
      <c r="N4785" s="20"/>
      <c r="O4785" s="20"/>
      <c r="P4785" s="20"/>
      <c r="Q4785" s="20"/>
      <c r="R4785" s="20"/>
    </row>
    <row r="4786" spans="13:18" x14ac:dyDescent="0.25">
      <c r="M4786" s="20"/>
      <c r="N4786" s="20"/>
      <c r="O4786" s="20"/>
      <c r="P4786" s="20"/>
      <c r="Q4786" s="20"/>
      <c r="R4786" s="20"/>
    </row>
    <row r="4787" spans="13:18" x14ac:dyDescent="0.25">
      <c r="M4787" s="20"/>
      <c r="N4787" s="20"/>
      <c r="O4787" s="20"/>
      <c r="P4787" s="20"/>
      <c r="Q4787" s="20"/>
      <c r="R4787" s="20"/>
    </row>
    <row r="4788" spans="13:18" x14ac:dyDescent="0.25">
      <c r="M4788" s="20"/>
      <c r="N4788" s="20"/>
      <c r="O4788" s="20"/>
      <c r="P4788" s="20"/>
      <c r="Q4788" s="20"/>
      <c r="R4788" s="20"/>
    </row>
    <row r="4789" spans="13:18" x14ac:dyDescent="0.25">
      <c r="M4789" s="20"/>
      <c r="N4789" s="20"/>
      <c r="O4789" s="20"/>
      <c r="P4789" s="20"/>
      <c r="Q4789" s="20"/>
      <c r="R4789" s="20"/>
    </row>
    <row r="4790" spans="13:18" x14ac:dyDescent="0.25">
      <c r="M4790" s="20"/>
      <c r="N4790" s="20"/>
      <c r="O4790" s="20"/>
      <c r="P4790" s="20"/>
      <c r="Q4790" s="20"/>
      <c r="R4790" s="20"/>
    </row>
    <row r="4791" spans="13:18" x14ac:dyDescent="0.25">
      <c r="M4791" s="20"/>
      <c r="N4791" s="20"/>
      <c r="O4791" s="20"/>
      <c r="P4791" s="20"/>
      <c r="Q4791" s="20"/>
      <c r="R4791" s="20"/>
    </row>
    <row r="4792" spans="13:18" x14ac:dyDescent="0.25">
      <c r="M4792" s="20"/>
      <c r="N4792" s="20"/>
      <c r="O4792" s="20"/>
      <c r="P4792" s="20"/>
      <c r="Q4792" s="20"/>
      <c r="R4792" s="20"/>
    </row>
    <row r="4793" spans="13:18" x14ac:dyDescent="0.25">
      <c r="M4793" s="20"/>
      <c r="N4793" s="20"/>
      <c r="O4793" s="20"/>
      <c r="P4793" s="20"/>
      <c r="Q4793" s="20"/>
      <c r="R4793" s="20"/>
    </row>
    <row r="4794" spans="13:18" x14ac:dyDescent="0.25">
      <c r="M4794" s="20"/>
      <c r="N4794" s="20"/>
      <c r="O4794" s="20"/>
      <c r="P4794" s="20"/>
      <c r="Q4794" s="20"/>
      <c r="R4794" s="20"/>
    </row>
    <row r="4795" spans="13:18" x14ac:dyDescent="0.25">
      <c r="M4795" s="20"/>
      <c r="N4795" s="20"/>
      <c r="O4795" s="20"/>
      <c r="P4795" s="20"/>
      <c r="Q4795" s="20"/>
      <c r="R4795" s="20"/>
    </row>
    <row r="4796" spans="13:18" x14ac:dyDescent="0.25">
      <c r="M4796" s="20"/>
      <c r="N4796" s="20"/>
      <c r="O4796" s="20"/>
      <c r="P4796" s="20"/>
      <c r="Q4796" s="20"/>
      <c r="R4796" s="20"/>
    </row>
    <row r="4797" spans="13:18" x14ac:dyDescent="0.25">
      <c r="M4797" s="20"/>
      <c r="N4797" s="20"/>
      <c r="O4797" s="20"/>
      <c r="P4797" s="20"/>
      <c r="Q4797" s="20"/>
      <c r="R4797" s="20"/>
    </row>
    <row r="4798" spans="13:18" x14ac:dyDescent="0.25">
      <c r="M4798" s="20"/>
      <c r="N4798" s="20"/>
      <c r="O4798" s="20"/>
      <c r="P4798" s="20"/>
      <c r="Q4798" s="20"/>
      <c r="R4798" s="20"/>
    </row>
    <row r="4799" spans="13:18" x14ac:dyDescent="0.25">
      <c r="M4799" s="20"/>
      <c r="N4799" s="20"/>
      <c r="O4799" s="20"/>
      <c r="P4799" s="20"/>
      <c r="Q4799" s="20"/>
      <c r="R4799" s="20"/>
    </row>
    <row r="4800" spans="13:18" x14ac:dyDescent="0.25">
      <c r="M4800" s="20"/>
      <c r="N4800" s="20"/>
      <c r="O4800" s="20"/>
      <c r="P4800" s="20"/>
      <c r="Q4800" s="20"/>
      <c r="R4800" s="20"/>
    </row>
    <row r="4801" spans="13:18" x14ac:dyDescent="0.25">
      <c r="M4801" s="20"/>
      <c r="N4801" s="20"/>
      <c r="O4801" s="20"/>
      <c r="P4801" s="20"/>
      <c r="Q4801" s="20"/>
      <c r="R4801" s="20"/>
    </row>
    <row r="4802" spans="13:18" x14ac:dyDescent="0.25">
      <c r="M4802" s="20"/>
      <c r="N4802" s="20"/>
      <c r="O4802" s="20"/>
      <c r="P4802" s="20"/>
      <c r="Q4802" s="20"/>
      <c r="R4802" s="20"/>
    </row>
    <row r="4803" spans="13:18" x14ac:dyDescent="0.25">
      <c r="M4803" s="20"/>
      <c r="N4803" s="20"/>
      <c r="O4803" s="20"/>
      <c r="P4803" s="20"/>
      <c r="Q4803" s="20"/>
      <c r="R4803" s="20"/>
    </row>
    <row r="4804" spans="13:18" x14ac:dyDescent="0.25">
      <c r="M4804" s="20"/>
      <c r="N4804" s="20"/>
      <c r="O4804" s="20"/>
      <c r="P4804" s="20"/>
      <c r="Q4804" s="20"/>
      <c r="R4804" s="20"/>
    </row>
    <row r="4805" spans="13:18" x14ac:dyDescent="0.25">
      <c r="M4805" s="20"/>
      <c r="N4805" s="20"/>
      <c r="O4805" s="20"/>
      <c r="P4805" s="20"/>
      <c r="Q4805" s="20"/>
      <c r="R4805" s="20"/>
    </row>
    <row r="4806" spans="13:18" x14ac:dyDescent="0.25">
      <c r="M4806" s="20"/>
      <c r="N4806" s="20"/>
      <c r="O4806" s="20"/>
      <c r="P4806" s="20"/>
      <c r="Q4806" s="20"/>
      <c r="R4806" s="20"/>
    </row>
    <row r="4807" spans="13:18" x14ac:dyDescent="0.25">
      <c r="M4807" s="20"/>
      <c r="N4807" s="20"/>
      <c r="O4807" s="20"/>
      <c r="P4807" s="20"/>
      <c r="Q4807" s="20"/>
      <c r="R4807" s="20"/>
    </row>
    <row r="4808" spans="13:18" x14ac:dyDescent="0.25">
      <c r="M4808" s="20"/>
      <c r="N4808" s="20"/>
      <c r="O4808" s="20"/>
      <c r="P4808" s="20"/>
      <c r="Q4808" s="20"/>
      <c r="R4808" s="20"/>
    </row>
    <row r="4809" spans="13:18" x14ac:dyDescent="0.25">
      <c r="M4809" s="20"/>
      <c r="N4809" s="20"/>
      <c r="O4809" s="20"/>
      <c r="P4809" s="20"/>
      <c r="Q4809" s="20"/>
      <c r="R4809" s="20"/>
    </row>
    <row r="4810" spans="13:18" x14ac:dyDescent="0.25">
      <c r="M4810" s="20"/>
      <c r="N4810" s="20"/>
      <c r="O4810" s="20"/>
      <c r="P4810" s="20"/>
      <c r="Q4810" s="20"/>
      <c r="R4810" s="20"/>
    </row>
    <row r="4811" spans="13:18" x14ac:dyDescent="0.25">
      <c r="M4811" s="20"/>
      <c r="N4811" s="20"/>
      <c r="O4811" s="20"/>
      <c r="P4811" s="20"/>
      <c r="Q4811" s="20"/>
      <c r="R4811" s="20"/>
    </row>
    <row r="4812" spans="13:18" x14ac:dyDescent="0.25">
      <c r="M4812" s="20"/>
      <c r="N4812" s="20"/>
      <c r="O4812" s="20"/>
      <c r="P4812" s="20"/>
      <c r="Q4812" s="20"/>
      <c r="R4812" s="20"/>
    </row>
    <row r="4813" spans="13:18" x14ac:dyDescent="0.25">
      <c r="M4813" s="20"/>
      <c r="N4813" s="20"/>
      <c r="O4813" s="20"/>
      <c r="P4813" s="20"/>
      <c r="Q4813" s="20"/>
      <c r="R4813" s="20"/>
    </row>
    <row r="4814" spans="13:18" x14ac:dyDescent="0.25">
      <c r="M4814" s="20"/>
      <c r="N4814" s="20"/>
      <c r="O4814" s="20"/>
      <c r="P4814" s="20"/>
      <c r="Q4814" s="20"/>
      <c r="R4814" s="20"/>
    </row>
    <row r="4815" spans="13:18" x14ac:dyDescent="0.25">
      <c r="M4815" s="20"/>
      <c r="N4815" s="20"/>
      <c r="O4815" s="20"/>
      <c r="P4815" s="20"/>
      <c r="Q4815" s="20"/>
      <c r="R4815" s="20"/>
    </row>
    <row r="4816" spans="13:18" x14ac:dyDescent="0.25">
      <c r="M4816" s="20"/>
      <c r="N4816" s="20"/>
      <c r="O4816" s="20"/>
      <c r="P4816" s="20"/>
      <c r="Q4816" s="20"/>
      <c r="R4816" s="20"/>
    </row>
    <row r="4817" spans="13:18" x14ac:dyDescent="0.25">
      <c r="M4817" s="20"/>
      <c r="N4817" s="20"/>
      <c r="O4817" s="20"/>
      <c r="P4817" s="20"/>
      <c r="Q4817" s="20"/>
      <c r="R4817" s="20"/>
    </row>
    <row r="4818" spans="13:18" x14ac:dyDescent="0.25">
      <c r="M4818" s="20"/>
      <c r="N4818" s="20"/>
      <c r="O4818" s="20"/>
      <c r="P4818" s="20"/>
      <c r="Q4818" s="20"/>
      <c r="R4818" s="20"/>
    </row>
    <row r="4819" spans="13:18" x14ac:dyDescent="0.25">
      <c r="M4819" s="20"/>
      <c r="N4819" s="20"/>
      <c r="O4819" s="20"/>
      <c r="P4819" s="20"/>
      <c r="Q4819" s="20"/>
      <c r="R4819" s="20"/>
    </row>
    <row r="4820" spans="13:18" x14ac:dyDescent="0.25">
      <c r="M4820" s="20"/>
      <c r="N4820" s="20"/>
      <c r="O4820" s="20"/>
      <c r="P4820" s="20"/>
      <c r="Q4820" s="20"/>
      <c r="R4820" s="20"/>
    </row>
    <row r="4821" spans="13:18" x14ac:dyDescent="0.25">
      <c r="M4821" s="20"/>
      <c r="N4821" s="20"/>
      <c r="O4821" s="20"/>
      <c r="P4821" s="20"/>
      <c r="Q4821" s="20"/>
      <c r="R4821" s="20"/>
    </row>
    <row r="4822" spans="13:18" x14ac:dyDescent="0.25">
      <c r="M4822" s="20"/>
      <c r="N4822" s="20"/>
      <c r="O4822" s="20"/>
      <c r="P4822" s="20"/>
      <c r="Q4822" s="20"/>
      <c r="R4822" s="20"/>
    </row>
    <row r="4823" spans="13:18" x14ac:dyDescent="0.25">
      <c r="M4823" s="20"/>
      <c r="N4823" s="20"/>
      <c r="O4823" s="20"/>
      <c r="P4823" s="20"/>
      <c r="Q4823" s="20"/>
      <c r="R4823" s="20"/>
    </row>
    <row r="4824" spans="13:18" x14ac:dyDescent="0.25">
      <c r="M4824" s="20"/>
      <c r="N4824" s="20"/>
      <c r="O4824" s="20"/>
      <c r="P4824" s="20"/>
      <c r="Q4824" s="20"/>
      <c r="R4824" s="20"/>
    </row>
    <row r="4825" spans="13:18" x14ac:dyDescent="0.25">
      <c r="M4825" s="20"/>
      <c r="N4825" s="20"/>
      <c r="O4825" s="20"/>
      <c r="P4825" s="20"/>
      <c r="Q4825" s="20"/>
      <c r="R4825" s="20"/>
    </row>
    <row r="4826" spans="13:18" x14ac:dyDescent="0.25">
      <c r="M4826" s="20"/>
      <c r="N4826" s="20"/>
      <c r="O4826" s="20"/>
      <c r="P4826" s="20"/>
      <c r="Q4826" s="20"/>
      <c r="R4826" s="20"/>
    </row>
    <row r="4827" spans="13:18" x14ac:dyDescent="0.25">
      <c r="M4827" s="20"/>
      <c r="N4827" s="20"/>
      <c r="O4827" s="20"/>
      <c r="P4827" s="20"/>
      <c r="Q4827" s="20"/>
      <c r="R4827" s="20"/>
    </row>
    <row r="4828" spans="13:18" x14ac:dyDescent="0.25">
      <c r="M4828" s="20"/>
      <c r="N4828" s="20"/>
      <c r="O4828" s="20"/>
      <c r="P4828" s="20"/>
      <c r="Q4828" s="20"/>
      <c r="R4828" s="20"/>
    </row>
    <row r="4829" spans="13:18" x14ac:dyDescent="0.25">
      <c r="M4829" s="20"/>
      <c r="N4829" s="20"/>
      <c r="O4829" s="20"/>
      <c r="P4829" s="20"/>
      <c r="Q4829" s="20"/>
      <c r="R4829" s="20"/>
    </row>
    <row r="4830" spans="13:18" x14ac:dyDescent="0.25">
      <c r="M4830" s="20"/>
      <c r="N4830" s="20"/>
      <c r="O4830" s="20"/>
      <c r="P4830" s="20"/>
      <c r="Q4830" s="20"/>
      <c r="R4830" s="20"/>
    </row>
    <row r="4831" spans="13:18" x14ac:dyDescent="0.25">
      <c r="M4831" s="20"/>
      <c r="N4831" s="20"/>
      <c r="O4831" s="20"/>
      <c r="P4831" s="20"/>
      <c r="Q4831" s="20"/>
      <c r="R4831" s="20"/>
    </row>
    <row r="4832" spans="13:18" x14ac:dyDescent="0.25">
      <c r="M4832" s="20"/>
      <c r="N4832" s="20"/>
      <c r="O4832" s="20"/>
      <c r="P4832" s="20"/>
      <c r="Q4832" s="20"/>
      <c r="R4832" s="20"/>
    </row>
    <row r="4833" spans="13:18" x14ac:dyDescent="0.25">
      <c r="M4833" s="20"/>
      <c r="N4833" s="20"/>
      <c r="O4833" s="20"/>
      <c r="P4833" s="20"/>
      <c r="Q4833" s="20"/>
      <c r="R4833" s="20"/>
    </row>
    <row r="4834" spans="13:18" x14ac:dyDescent="0.25">
      <c r="M4834" s="20"/>
      <c r="N4834" s="20"/>
      <c r="O4834" s="20"/>
      <c r="P4834" s="20"/>
      <c r="Q4834" s="20"/>
      <c r="R4834" s="20"/>
    </row>
    <row r="4835" spans="13:18" x14ac:dyDescent="0.25">
      <c r="M4835" s="20"/>
      <c r="N4835" s="20"/>
      <c r="O4835" s="20"/>
      <c r="P4835" s="20"/>
      <c r="Q4835" s="20"/>
      <c r="R4835" s="20"/>
    </row>
    <row r="4836" spans="13:18" x14ac:dyDescent="0.25">
      <c r="M4836" s="20"/>
      <c r="N4836" s="20"/>
      <c r="O4836" s="20"/>
      <c r="P4836" s="20"/>
      <c r="Q4836" s="20"/>
      <c r="R4836" s="20"/>
    </row>
    <row r="4837" spans="13:18" x14ac:dyDescent="0.25">
      <c r="M4837" s="20"/>
      <c r="N4837" s="20"/>
      <c r="O4837" s="20"/>
      <c r="P4837" s="20"/>
      <c r="Q4837" s="20"/>
      <c r="R4837" s="20"/>
    </row>
    <row r="4838" spans="13:18" x14ac:dyDescent="0.25">
      <c r="M4838" s="20"/>
      <c r="N4838" s="20"/>
      <c r="O4838" s="20"/>
      <c r="P4838" s="20"/>
      <c r="Q4838" s="20"/>
      <c r="R4838" s="20"/>
    </row>
    <row r="4839" spans="13:18" x14ac:dyDescent="0.25">
      <c r="M4839" s="20"/>
      <c r="N4839" s="20"/>
      <c r="O4839" s="20"/>
      <c r="P4839" s="20"/>
      <c r="Q4839" s="20"/>
      <c r="R4839" s="20"/>
    </row>
    <row r="4840" spans="13:18" x14ac:dyDescent="0.25">
      <c r="M4840" s="20"/>
      <c r="N4840" s="20"/>
      <c r="O4840" s="20"/>
      <c r="P4840" s="20"/>
      <c r="Q4840" s="20"/>
      <c r="R4840" s="20"/>
    </row>
    <row r="4841" spans="13:18" x14ac:dyDescent="0.25">
      <c r="M4841" s="20"/>
      <c r="N4841" s="20"/>
      <c r="O4841" s="20"/>
      <c r="P4841" s="20"/>
      <c r="Q4841" s="20"/>
      <c r="R4841" s="20"/>
    </row>
    <row r="4842" spans="13:18" x14ac:dyDescent="0.25">
      <c r="M4842" s="20"/>
      <c r="N4842" s="20"/>
      <c r="O4842" s="20"/>
      <c r="P4842" s="20"/>
      <c r="Q4842" s="20"/>
      <c r="R4842" s="20"/>
    </row>
    <row r="4843" spans="13:18" x14ac:dyDescent="0.25">
      <c r="M4843" s="20"/>
      <c r="N4843" s="20"/>
      <c r="O4843" s="20"/>
      <c r="P4843" s="20"/>
      <c r="Q4843" s="20"/>
      <c r="R4843" s="20"/>
    </row>
    <row r="4844" spans="13:18" x14ac:dyDescent="0.25">
      <c r="M4844" s="20"/>
      <c r="N4844" s="20"/>
      <c r="O4844" s="20"/>
      <c r="P4844" s="20"/>
      <c r="Q4844" s="20"/>
      <c r="R4844" s="20"/>
    </row>
    <row r="4845" spans="13:18" x14ac:dyDescent="0.25">
      <c r="M4845" s="20"/>
      <c r="N4845" s="20"/>
      <c r="O4845" s="20"/>
      <c r="P4845" s="20"/>
      <c r="Q4845" s="20"/>
      <c r="R4845" s="20"/>
    </row>
    <row r="4846" spans="13:18" x14ac:dyDescent="0.25">
      <c r="M4846" s="20"/>
      <c r="N4846" s="20"/>
      <c r="O4846" s="20"/>
      <c r="P4846" s="20"/>
      <c r="Q4846" s="20"/>
      <c r="R4846" s="20"/>
    </row>
    <row r="4847" spans="13:18" x14ac:dyDescent="0.25">
      <c r="M4847" s="20"/>
      <c r="N4847" s="20"/>
      <c r="O4847" s="20"/>
      <c r="P4847" s="20"/>
      <c r="Q4847" s="20"/>
      <c r="R4847" s="20"/>
    </row>
    <row r="4848" spans="13:18" x14ac:dyDescent="0.25">
      <c r="M4848" s="20"/>
      <c r="N4848" s="20"/>
      <c r="O4848" s="20"/>
      <c r="P4848" s="20"/>
      <c r="Q4848" s="20"/>
      <c r="R4848" s="20"/>
    </row>
    <row r="4849" spans="13:18" x14ac:dyDescent="0.25">
      <c r="M4849" s="20"/>
      <c r="N4849" s="20"/>
      <c r="O4849" s="20"/>
      <c r="P4849" s="20"/>
      <c r="Q4849" s="20"/>
      <c r="R4849" s="20"/>
    </row>
    <row r="4850" spans="13:18" x14ac:dyDescent="0.25">
      <c r="M4850" s="20"/>
      <c r="N4850" s="20"/>
      <c r="O4850" s="20"/>
      <c r="P4850" s="20"/>
      <c r="Q4850" s="20"/>
      <c r="R4850" s="20"/>
    </row>
    <row r="4851" spans="13:18" x14ac:dyDescent="0.25">
      <c r="M4851" s="20"/>
      <c r="N4851" s="20"/>
      <c r="O4851" s="20"/>
      <c r="P4851" s="20"/>
      <c r="Q4851" s="20"/>
      <c r="R4851" s="20"/>
    </row>
    <row r="4852" spans="13:18" x14ac:dyDescent="0.25">
      <c r="M4852" s="20"/>
      <c r="N4852" s="20"/>
      <c r="O4852" s="20"/>
      <c r="P4852" s="20"/>
      <c r="Q4852" s="20"/>
      <c r="R4852" s="20"/>
    </row>
    <row r="4853" spans="13:18" x14ac:dyDescent="0.25">
      <c r="M4853" s="20"/>
      <c r="N4853" s="20"/>
      <c r="O4853" s="20"/>
      <c r="P4853" s="20"/>
      <c r="Q4853" s="20"/>
      <c r="R4853" s="20"/>
    </row>
    <row r="4854" spans="13:18" x14ac:dyDescent="0.25">
      <c r="M4854" s="20"/>
      <c r="N4854" s="20"/>
      <c r="O4854" s="20"/>
      <c r="P4854" s="20"/>
      <c r="Q4854" s="20"/>
      <c r="R4854" s="20"/>
    </row>
    <row r="4855" spans="13:18" x14ac:dyDescent="0.25">
      <c r="M4855" s="20"/>
      <c r="N4855" s="20"/>
      <c r="O4855" s="20"/>
      <c r="P4855" s="20"/>
      <c r="Q4855" s="20"/>
      <c r="R4855" s="20"/>
    </row>
    <row r="4856" spans="13:18" x14ac:dyDescent="0.25">
      <c r="M4856" s="20"/>
      <c r="N4856" s="20"/>
      <c r="O4856" s="20"/>
      <c r="P4856" s="20"/>
      <c r="Q4856" s="20"/>
      <c r="R4856" s="20"/>
    </row>
    <row r="4857" spans="13:18" x14ac:dyDescent="0.25">
      <c r="M4857" s="20"/>
      <c r="N4857" s="20"/>
      <c r="O4857" s="20"/>
      <c r="P4857" s="20"/>
      <c r="Q4857" s="20"/>
      <c r="R4857" s="20"/>
    </row>
    <row r="4858" spans="13:18" x14ac:dyDescent="0.25">
      <c r="M4858" s="20"/>
      <c r="N4858" s="20"/>
      <c r="O4858" s="20"/>
      <c r="P4858" s="20"/>
      <c r="Q4858" s="20"/>
      <c r="R4858" s="20"/>
    </row>
    <row r="4859" spans="13:18" x14ac:dyDescent="0.25">
      <c r="M4859" s="20"/>
      <c r="N4859" s="20"/>
      <c r="O4859" s="20"/>
      <c r="P4859" s="20"/>
      <c r="Q4859" s="20"/>
      <c r="R4859" s="20"/>
    </row>
    <row r="4860" spans="13:18" x14ac:dyDescent="0.25">
      <c r="M4860" s="20"/>
      <c r="N4860" s="20"/>
      <c r="O4860" s="20"/>
      <c r="P4860" s="20"/>
      <c r="Q4860" s="20"/>
      <c r="R4860" s="20"/>
    </row>
    <row r="4861" spans="13:18" x14ac:dyDescent="0.25">
      <c r="M4861" s="20"/>
      <c r="N4861" s="20"/>
      <c r="O4861" s="20"/>
      <c r="P4861" s="20"/>
      <c r="Q4861" s="20"/>
      <c r="R4861" s="20"/>
    </row>
    <row r="4862" spans="13:18" x14ac:dyDescent="0.25">
      <c r="M4862" s="20"/>
      <c r="N4862" s="20"/>
      <c r="O4862" s="20"/>
      <c r="P4862" s="20"/>
      <c r="Q4862" s="20"/>
      <c r="R4862" s="20"/>
    </row>
    <row r="4863" spans="13:18" x14ac:dyDescent="0.25">
      <c r="M4863" s="20"/>
      <c r="N4863" s="20"/>
      <c r="O4863" s="20"/>
      <c r="P4863" s="20"/>
      <c r="Q4863" s="20"/>
      <c r="R4863" s="20"/>
    </row>
    <row r="4864" spans="13:18" x14ac:dyDescent="0.25">
      <c r="M4864" s="20"/>
      <c r="N4864" s="20"/>
      <c r="O4864" s="20"/>
      <c r="P4864" s="20"/>
      <c r="Q4864" s="20"/>
      <c r="R4864" s="20"/>
    </row>
    <row r="4865" spans="13:18" x14ac:dyDescent="0.25">
      <c r="M4865" s="20"/>
      <c r="N4865" s="20"/>
      <c r="O4865" s="20"/>
      <c r="P4865" s="20"/>
      <c r="Q4865" s="20"/>
      <c r="R4865" s="20"/>
    </row>
    <row r="4866" spans="13:18" x14ac:dyDescent="0.25">
      <c r="M4866" s="20"/>
      <c r="N4866" s="20"/>
      <c r="O4866" s="20"/>
      <c r="P4866" s="20"/>
      <c r="Q4866" s="20"/>
      <c r="R4866" s="20"/>
    </row>
    <row r="4867" spans="13:18" x14ac:dyDescent="0.25">
      <c r="M4867" s="20"/>
      <c r="N4867" s="20"/>
      <c r="O4867" s="20"/>
      <c r="P4867" s="20"/>
      <c r="Q4867" s="20"/>
      <c r="R4867" s="20"/>
    </row>
    <row r="4868" spans="13:18" x14ac:dyDescent="0.25">
      <c r="M4868" s="20"/>
      <c r="N4868" s="20"/>
      <c r="O4868" s="20"/>
      <c r="P4868" s="20"/>
      <c r="Q4868" s="20"/>
      <c r="R4868" s="20"/>
    </row>
    <row r="4869" spans="13:18" x14ac:dyDescent="0.25">
      <c r="M4869" s="20"/>
      <c r="N4869" s="20"/>
      <c r="O4869" s="20"/>
      <c r="P4869" s="20"/>
      <c r="Q4869" s="20"/>
      <c r="R4869" s="20"/>
    </row>
    <row r="4870" spans="13:18" x14ac:dyDescent="0.25">
      <c r="M4870" s="20"/>
      <c r="N4870" s="20"/>
      <c r="O4870" s="20"/>
      <c r="P4870" s="20"/>
      <c r="Q4870" s="20"/>
      <c r="R4870" s="20"/>
    </row>
    <row r="4871" spans="13:18" x14ac:dyDescent="0.25">
      <c r="M4871" s="20"/>
      <c r="N4871" s="20"/>
      <c r="O4871" s="20"/>
      <c r="P4871" s="20"/>
      <c r="Q4871" s="20"/>
      <c r="R4871" s="20"/>
    </row>
    <row r="4872" spans="13:18" x14ac:dyDescent="0.25">
      <c r="M4872" s="20"/>
      <c r="N4872" s="20"/>
      <c r="O4872" s="20"/>
      <c r="P4872" s="20"/>
      <c r="Q4872" s="20"/>
      <c r="R4872" s="20"/>
    </row>
    <row r="4873" spans="13:18" x14ac:dyDescent="0.25">
      <c r="M4873" s="20"/>
      <c r="N4873" s="20"/>
      <c r="O4873" s="20"/>
      <c r="P4873" s="20"/>
      <c r="Q4873" s="20"/>
      <c r="R4873" s="20"/>
    </row>
    <row r="4874" spans="13:18" x14ac:dyDescent="0.25">
      <c r="M4874" s="20"/>
      <c r="N4874" s="20"/>
      <c r="O4874" s="20"/>
      <c r="P4874" s="20"/>
      <c r="Q4874" s="20"/>
      <c r="R4874" s="20"/>
    </row>
    <row r="4875" spans="13:18" x14ac:dyDescent="0.25">
      <c r="M4875" s="20"/>
      <c r="N4875" s="20"/>
      <c r="O4875" s="20"/>
      <c r="P4875" s="20"/>
      <c r="Q4875" s="20"/>
      <c r="R4875" s="20"/>
    </row>
    <row r="4876" spans="13:18" x14ac:dyDescent="0.25">
      <c r="M4876" s="20"/>
      <c r="N4876" s="20"/>
      <c r="O4876" s="20"/>
      <c r="P4876" s="20"/>
      <c r="Q4876" s="20"/>
      <c r="R4876" s="20"/>
    </row>
    <row r="4877" spans="13:18" x14ac:dyDescent="0.25">
      <c r="M4877" s="20"/>
      <c r="N4877" s="20"/>
      <c r="O4877" s="20"/>
      <c r="P4877" s="20"/>
      <c r="Q4877" s="20"/>
      <c r="R4877" s="20"/>
    </row>
    <row r="4878" spans="13:18" x14ac:dyDescent="0.25">
      <c r="M4878" s="20"/>
      <c r="N4878" s="20"/>
      <c r="O4878" s="20"/>
      <c r="P4878" s="20"/>
      <c r="Q4878" s="20"/>
      <c r="R4878" s="20"/>
    </row>
    <row r="4879" spans="13:18" x14ac:dyDescent="0.25">
      <c r="M4879" s="20"/>
      <c r="N4879" s="20"/>
      <c r="O4879" s="20"/>
      <c r="P4879" s="20"/>
      <c r="Q4879" s="20"/>
      <c r="R4879" s="20"/>
    </row>
    <row r="4880" spans="13:18" x14ac:dyDescent="0.25">
      <c r="M4880" s="20"/>
      <c r="N4880" s="20"/>
      <c r="O4880" s="20"/>
      <c r="P4880" s="20"/>
      <c r="Q4880" s="20"/>
      <c r="R4880" s="20"/>
    </row>
    <row r="4881" spans="13:18" x14ac:dyDescent="0.25">
      <c r="M4881" s="20"/>
      <c r="N4881" s="20"/>
      <c r="O4881" s="20"/>
      <c r="P4881" s="20"/>
      <c r="Q4881" s="20"/>
      <c r="R4881" s="20"/>
    </row>
    <row r="4882" spans="13:18" x14ac:dyDescent="0.25">
      <c r="M4882" s="20"/>
      <c r="N4882" s="20"/>
      <c r="O4882" s="20"/>
      <c r="P4882" s="20"/>
      <c r="Q4882" s="20"/>
      <c r="R4882" s="20"/>
    </row>
    <row r="4883" spans="13:18" x14ac:dyDescent="0.25">
      <c r="M4883" s="20"/>
      <c r="N4883" s="20"/>
      <c r="O4883" s="20"/>
      <c r="P4883" s="20"/>
      <c r="Q4883" s="20"/>
      <c r="R4883" s="20"/>
    </row>
    <row r="4884" spans="13:18" x14ac:dyDescent="0.25">
      <c r="M4884" s="20"/>
      <c r="N4884" s="20"/>
      <c r="O4884" s="20"/>
      <c r="P4884" s="20"/>
      <c r="Q4884" s="20"/>
      <c r="R4884" s="20"/>
    </row>
    <row r="4885" spans="13:18" x14ac:dyDescent="0.25">
      <c r="M4885" s="20"/>
      <c r="N4885" s="20"/>
      <c r="O4885" s="20"/>
      <c r="P4885" s="20"/>
      <c r="Q4885" s="20"/>
      <c r="R4885" s="20"/>
    </row>
    <row r="4886" spans="13:18" x14ac:dyDescent="0.25">
      <c r="M4886" s="20"/>
      <c r="N4886" s="20"/>
      <c r="O4886" s="20"/>
      <c r="P4886" s="20"/>
      <c r="Q4886" s="20"/>
      <c r="R4886" s="20"/>
    </row>
    <row r="4887" spans="13:18" x14ac:dyDescent="0.25">
      <c r="M4887" s="20"/>
      <c r="N4887" s="20"/>
      <c r="O4887" s="20"/>
      <c r="P4887" s="20"/>
      <c r="Q4887" s="20"/>
      <c r="R4887" s="20"/>
    </row>
    <row r="4888" spans="13:18" x14ac:dyDescent="0.25">
      <c r="M4888" s="20"/>
      <c r="N4888" s="20"/>
      <c r="O4888" s="20"/>
      <c r="P4888" s="20"/>
      <c r="Q4888" s="20"/>
      <c r="R4888" s="20"/>
    </row>
    <row r="4889" spans="13:18" x14ac:dyDescent="0.25">
      <c r="M4889" s="20"/>
      <c r="N4889" s="20"/>
      <c r="O4889" s="20"/>
      <c r="P4889" s="20"/>
      <c r="Q4889" s="20"/>
      <c r="R4889" s="20"/>
    </row>
    <row r="4890" spans="13:18" x14ac:dyDescent="0.25">
      <c r="M4890" s="20"/>
      <c r="N4890" s="20"/>
      <c r="O4890" s="20"/>
      <c r="P4890" s="20"/>
      <c r="Q4890" s="20"/>
      <c r="R4890" s="20"/>
    </row>
    <row r="4891" spans="13:18" x14ac:dyDescent="0.25">
      <c r="M4891" s="20"/>
      <c r="N4891" s="20"/>
      <c r="O4891" s="20"/>
      <c r="P4891" s="20"/>
      <c r="Q4891" s="20"/>
      <c r="R4891" s="20"/>
    </row>
    <row r="4892" spans="13:18" x14ac:dyDescent="0.25">
      <c r="M4892" s="20"/>
      <c r="N4892" s="20"/>
      <c r="O4892" s="20"/>
      <c r="P4892" s="20"/>
      <c r="Q4892" s="20"/>
      <c r="R4892" s="20"/>
    </row>
    <row r="4893" spans="13:18" x14ac:dyDescent="0.25">
      <c r="M4893" s="20"/>
      <c r="N4893" s="20"/>
      <c r="O4893" s="20"/>
      <c r="P4893" s="20"/>
      <c r="Q4893" s="20"/>
      <c r="R4893" s="20"/>
    </row>
    <row r="4894" spans="13:18" x14ac:dyDescent="0.25">
      <c r="M4894" s="20"/>
      <c r="N4894" s="20"/>
      <c r="O4894" s="20"/>
      <c r="P4894" s="20"/>
      <c r="Q4894" s="20"/>
      <c r="R4894" s="20"/>
    </row>
    <row r="4895" spans="13:18" x14ac:dyDescent="0.25">
      <c r="M4895" s="20"/>
      <c r="N4895" s="20"/>
      <c r="O4895" s="20"/>
      <c r="P4895" s="20"/>
      <c r="Q4895" s="20"/>
      <c r="R4895" s="20"/>
    </row>
    <row r="4896" spans="13:18" x14ac:dyDescent="0.25">
      <c r="M4896" s="20"/>
      <c r="N4896" s="20"/>
      <c r="O4896" s="20"/>
      <c r="P4896" s="20"/>
      <c r="Q4896" s="20"/>
      <c r="R4896" s="20"/>
    </row>
    <row r="4897" spans="13:18" x14ac:dyDescent="0.25">
      <c r="M4897" s="20"/>
      <c r="N4897" s="20"/>
      <c r="O4897" s="20"/>
      <c r="P4897" s="20"/>
      <c r="Q4897" s="20"/>
      <c r="R4897" s="20"/>
    </row>
    <row r="4898" spans="13:18" x14ac:dyDescent="0.25">
      <c r="M4898" s="20"/>
      <c r="N4898" s="20"/>
      <c r="O4898" s="20"/>
      <c r="P4898" s="20"/>
      <c r="Q4898" s="20"/>
      <c r="R4898" s="20"/>
    </row>
    <row r="4899" spans="13:18" x14ac:dyDescent="0.25">
      <c r="M4899" s="20"/>
      <c r="N4899" s="20"/>
      <c r="O4899" s="20"/>
      <c r="P4899" s="20"/>
      <c r="Q4899" s="20"/>
      <c r="R4899" s="20"/>
    </row>
    <row r="4900" spans="13:18" x14ac:dyDescent="0.25">
      <c r="M4900" s="20"/>
      <c r="N4900" s="20"/>
      <c r="O4900" s="20"/>
      <c r="P4900" s="20"/>
      <c r="Q4900" s="20"/>
      <c r="R4900" s="20"/>
    </row>
    <row r="4901" spans="13:18" x14ac:dyDescent="0.25">
      <c r="M4901" s="20"/>
      <c r="N4901" s="20"/>
      <c r="O4901" s="20"/>
      <c r="P4901" s="20"/>
      <c r="Q4901" s="20"/>
      <c r="R4901" s="20"/>
    </row>
    <row r="4902" spans="13:18" x14ac:dyDescent="0.25">
      <c r="M4902" s="20"/>
      <c r="N4902" s="20"/>
      <c r="O4902" s="20"/>
      <c r="P4902" s="20"/>
      <c r="Q4902" s="20"/>
      <c r="R4902" s="20"/>
    </row>
    <row r="4903" spans="13:18" x14ac:dyDescent="0.25">
      <c r="M4903" s="20"/>
      <c r="N4903" s="20"/>
      <c r="O4903" s="20"/>
      <c r="P4903" s="20"/>
      <c r="Q4903" s="20"/>
      <c r="R4903" s="20"/>
    </row>
    <row r="4904" spans="13:18" x14ac:dyDescent="0.25">
      <c r="M4904" s="20"/>
      <c r="N4904" s="20"/>
      <c r="O4904" s="20"/>
      <c r="P4904" s="20"/>
      <c r="Q4904" s="20"/>
      <c r="R4904" s="20"/>
    </row>
    <row r="4905" spans="13:18" x14ac:dyDescent="0.25">
      <c r="M4905" s="20"/>
      <c r="N4905" s="20"/>
      <c r="O4905" s="20"/>
      <c r="P4905" s="20"/>
      <c r="Q4905" s="20"/>
      <c r="R4905" s="20"/>
    </row>
    <row r="4906" spans="13:18" x14ac:dyDescent="0.25">
      <c r="M4906" s="20"/>
      <c r="N4906" s="20"/>
      <c r="O4906" s="20"/>
      <c r="P4906" s="20"/>
      <c r="Q4906" s="20"/>
      <c r="R4906" s="20"/>
    </row>
    <row r="4907" spans="13:18" x14ac:dyDescent="0.25">
      <c r="M4907" s="20"/>
      <c r="N4907" s="20"/>
      <c r="O4907" s="20"/>
      <c r="P4907" s="20"/>
      <c r="Q4907" s="20"/>
      <c r="R4907" s="20"/>
    </row>
    <row r="4908" spans="13:18" x14ac:dyDescent="0.25">
      <c r="M4908" s="20"/>
      <c r="N4908" s="20"/>
      <c r="O4908" s="20"/>
      <c r="P4908" s="20"/>
      <c r="Q4908" s="20"/>
      <c r="R4908" s="20"/>
    </row>
    <row r="4909" spans="13:18" x14ac:dyDescent="0.25">
      <c r="M4909" s="20"/>
      <c r="N4909" s="20"/>
      <c r="O4909" s="20"/>
      <c r="P4909" s="20"/>
      <c r="Q4909" s="20"/>
      <c r="R4909" s="20"/>
    </row>
    <row r="4910" spans="13:18" x14ac:dyDescent="0.25">
      <c r="M4910" s="20"/>
      <c r="N4910" s="20"/>
      <c r="O4910" s="20"/>
      <c r="P4910" s="20"/>
      <c r="Q4910" s="20"/>
      <c r="R4910" s="20"/>
    </row>
    <row r="4911" spans="13:18" x14ac:dyDescent="0.25">
      <c r="M4911" s="20"/>
      <c r="N4911" s="20"/>
      <c r="O4911" s="20"/>
      <c r="P4911" s="20"/>
      <c r="Q4911" s="20"/>
      <c r="R4911" s="20"/>
    </row>
    <row r="4912" spans="13:18" x14ac:dyDescent="0.25">
      <c r="M4912" s="20"/>
      <c r="N4912" s="20"/>
      <c r="O4912" s="20"/>
      <c r="P4912" s="20"/>
      <c r="Q4912" s="20"/>
      <c r="R4912" s="20"/>
    </row>
    <row r="4913" spans="13:18" x14ac:dyDescent="0.25">
      <c r="M4913" s="20"/>
      <c r="N4913" s="20"/>
      <c r="O4913" s="20"/>
      <c r="P4913" s="20"/>
      <c r="Q4913" s="20"/>
      <c r="R4913" s="20"/>
    </row>
    <row r="4914" spans="13:18" x14ac:dyDescent="0.25">
      <c r="M4914" s="20"/>
      <c r="N4914" s="20"/>
      <c r="O4914" s="20"/>
      <c r="P4914" s="20"/>
      <c r="Q4914" s="20"/>
      <c r="R4914" s="20"/>
    </row>
    <row r="4915" spans="13:18" x14ac:dyDescent="0.25">
      <c r="M4915" s="20"/>
      <c r="N4915" s="20"/>
      <c r="O4915" s="20"/>
      <c r="P4915" s="20"/>
      <c r="Q4915" s="20"/>
      <c r="R4915" s="20"/>
    </row>
    <row r="4916" spans="13:18" x14ac:dyDescent="0.25">
      <c r="M4916" s="20"/>
      <c r="N4916" s="20"/>
      <c r="O4916" s="20"/>
      <c r="P4916" s="20"/>
      <c r="Q4916" s="20"/>
      <c r="R4916" s="20"/>
    </row>
    <row r="4917" spans="13:18" x14ac:dyDescent="0.25">
      <c r="M4917" s="20"/>
      <c r="N4917" s="20"/>
      <c r="O4917" s="20"/>
      <c r="P4917" s="20"/>
      <c r="Q4917" s="20"/>
      <c r="R4917" s="20"/>
    </row>
    <row r="4918" spans="13:18" x14ac:dyDescent="0.25">
      <c r="M4918" s="20"/>
      <c r="N4918" s="20"/>
      <c r="O4918" s="20"/>
      <c r="P4918" s="20"/>
      <c r="Q4918" s="20"/>
      <c r="R4918" s="20"/>
    </row>
    <row r="4919" spans="13:18" x14ac:dyDescent="0.25">
      <c r="M4919" s="20"/>
      <c r="N4919" s="20"/>
      <c r="O4919" s="20"/>
      <c r="P4919" s="20"/>
      <c r="Q4919" s="20"/>
      <c r="R4919" s="20"/>
    </row>
    <row r="4920" spans="13:18" x14ac:dyDescent="0.25">
      <c r="M4920" s="20"/>
      <c r="N4920" s="20"/>
      <c r="O4920" s="20"/>
      <c r="P4920" s="20"/>
      <c r="Q4920" s="20"/>
      <c r="R4920" s="20"/>
    </row>
    <row r="4921" spans="13:18" x14ac:dyDescent="0.25">
      <c r="M4921" s="20"/>
      <c r="N4921" s="20"/>
      <c r="O4921" s="20"/>
      <c r="P4921" s="20"/>
      <c r="Q4921" s="20"/>
      <c r="R4921" s="20"/>
    </row>
    <row r="4922" spans="13:18" x14ac:dyDescent="0.25">
      <c r="M4922" s="20"/>
      <c r="N4922" s="20"/>
      <c r="O4922" s="20"/>
      <c r="P4922" s="20"/>
      <c r="Q4922" s="20"/>
      <c r="R4922" s="20"/>
    </row>
    <row r="4923" spans="13:18" x14ac:dyDescent="0.25">
      <c r="M4923" s="20"/>
      <c r="N4923" s="20"/>
      <c r="O4923" s="20"/>
      <c r="P4923" s="20"/>
      <c r="Q4923" s="20"/>
      <c r="R4923" s="20"/>
    </row>
    <row r="4924" spans="13:18" x14ac:dyDescent="0.25">
      <c r="M4924" s="20"/>
      <c r="N4924" s="20"/>
      <c r="O4924" s="20"/>
      <c r="P4924" s="20"/>
      <c r="Q4924" s="20"/>
      <c r="R4924" s="20"/>
    </row>
    <row r="4925" spans="13:18" x14ac:dyDescent="0.25">
      <c r="M4925" s="20"/>
      <c r="N4925" s="20"/>
      <c r="O4925" s="20"/>
      <c r="P4925" s="20"/>
      <c r="Q4925" s="20"/>
      <c r="R4925" s="20"/>
    </row>
    <row r="4926" spans="13:18" x14ac:dyDescent="0.25">
      <c r="M4926" s="20"/>
      <c r="N4926" s="20"/>
      <c r="O4926" s="20"/>
      <c r="P4926" s="20"/>
      <c r="Q4926" s="20"/>
      <c r="R4926" s="20"/>
    </row>
    <row r="4927" spans="13:18" x14ac:dyDescent="0.25">
      <c r="M4927" s="20"/>
      <c r="N4927" s="20"/>
      <c r="O4927" s="20"/>
      <c r="P4927" s="20"/>
      <c r="Q4927" s="20"/>
      <c r="R4927" s="20"/>
    </row>
    <row r="4928" spans="13:18" x14ac:dyDescent="0.25">
      <c r="M4928" s="20"/>
      <c r="N4928" s="20"/>
      <c r="O4928" s="20"/>
      <c r="P4928" s="20"/>
      <c r="Q4928" s="20"/>
      <c r="R4928" s="20"/>
    </row>
    <row r="4929" spans="13:18" x14ac:dyDescent="0.25">
      <c r="M4929" s="20"/>
      <c r="N4929" s="20"/>
      <c r="O4929" s="20"/>
      <c r="P4929" s="20"/>
      <c r="Q4929" s="20"/>
      <c r="R4929" s="20"/>
    </row>
    <row r="4930" spans="13:18" x14ac:dyDescent="0.25">
      <c r="M4930" s="20"/>
      <c r="N4930" s="20"/>
      <c r="O4930" s="20"/>
      <c r="P4930" s="20"/>
      <c r="Q4930" s="20"/>
      <c r="R4930" s="20"/>
    </row>
    <row r="4931" spans="13:18" x14ac:dyDescent="0.25">
      <c r="M4931" s="20"/>
      <c r="N4931" s="20"/>
      <c r="O4931" s="20"/>
      <c r="P4931" s="20"/>
      <c r="Q4931" s="20"/>
      <c r="R4931" s="20"/>
    </row>
    <row r="4932" spans="13:18" x14ac:dyDescent="0.25">
      <c r="M4932" s="20"/>
      <c r="N4932" s="20"/>
      <c r="O4932" s="20"/>
      <c r="P4932" s="20"/>
      <c r="Q4932" s="20"/>
      <c r="R4932" s="20"/>
    </row>
    <row r="4933" spans="13:18" x14ac:dyDescent="0.25">
      <c r="M4933" s="20"/>
      <c r="N4933" s="20"/>
      <c r="O4933" s="20"/>
      <c r="P4933" s="20"/>
      <c r="Q4933" s="20"/>
      <c r="R4933" s="20"/>
    </row>
    <row r="4934" spans="13:18" x14ac:dyDescent="0.25">
      <c r="M4934" s="20"/>
      <c r="N4934" s="20"/>
      <c r="O4934" s="20"/>
      <c r="P4934" s="20"/>
      <c r="Q4934" s="20"/>
      <c r="R4934" s="20"/>
    </row>
    <row r="4935" spans="13:18" x14ac:dyDescent="0.25">
      <c r="M4935" s="20"/>
      <c r="N4935" s="20"/>
      <c r="O4935" s="20"/>
      <c r="P4935" s="20"/>
      <c r="Q4935" s="20"/>
      <c r="R4935" s="20"/>
    </row>
    <row r="4936" spans="13:18" x14ac:dyDescent="0.25">
      <c r="M4936" s="20"/>
      <c r="N4936" s="20"/>
      <c r="O4936" s="20"/>
      <c r="P4936" s="20"/>
      <c r="Q4936" s="20"/>
      <c r="R4936" s="20"/>
    </row>
    <row r="4937" spans="13:18" x14ac:dyDescent="0.25">
      <c r="M4937" s="20"/>
      <c r="N4937" s="20"/>
      <c r="O4937" s="20"/>
      <c r="P4937" s="20"/>
      <c r="Q4937" s="20"/>
      <c r="R4937" s="20"/>
    </row>
    <row r="4938" spans="13:18" x14ac:dyDescent="0.25">
      <c r="M4938" s="20"/>
      <c r="N4938" s="20"/>
      <c r="O4938" s="20"/>
      <c r="P4938" s="20"/>
      <c r="Q4938" s="20"/>
      <c r="R4938" s="20"/>
    </row>
    <row r="4939" spans="13:18" x14ac:dyDescent="0.25">
      <c r="M4939" s="20"/>
      <c r="N4939" s="20"/>
      <c r="O4939" s="20"/>
      <c r="P4939" s="20"/>
      <c r="Q4939" s="20"/>
      <c r="R4939" s="20"/>
    </row>
    <row r="4940" spans="13:18" x14ac:dyDescent="0.25">
      <c r="M4940" s="20"/>
      <c r="N4940" s="20"/>
      <c r="O4940" s="20"/>
      <c r="P4940" s="20"/>
      <c r="Q4940" s="20"/>
      <c r="R4940" s="20"/>
    </row>
    <row r="4941" spans="13:18" x14ac:dyDescent="0.25">
      <c r="M4941" s="20"/>
      <c r="N4941" s="20"/>
      <c r="O4941" s="20"/>
      <c r="P4941" s="20"/>
      <c r="Q4941" s="20"/>
      <c r="R4941" s="20"/>
    </row>
    <row r="4942" spans="13:18" x14ac:dyDescent="0.25">
      <c r="M4942" s="20"/>
      <c r="N4942" s="20"/>
      <c r="O4942" s="20"/>
      <c r="P4942" s="20"/>
      <c r="Q4942" s="20"/>
      <c r="R4942" s="20"/>
    </row>
    <row r="4943" spans="13:18" x14ac:dyDescent="0.25">
      <c r="M4943" s="20"/>
      <c r="N4943" s="20"/>
      <c r="O4943" s="20"/>
      <c r="P4943" s="20"/>
      <c r="Q4943" s="20"/>
      <c r="R4943" s="20"/>
    </row>
    <row r="4944" spans="13:18" x14ac:dyDescent="0.25">
      <c r="M4944" s="20"/>
      <c r="N4944" s="20"/>
      <c r="O4944" s="20"/>
      <c r="P4944" s="20"/>
      <c r="Q4944" s="20"/>
      <c r="R4944" s="20"/>
    </row>
    <row r="4945" spans="13:18" x14ac:dyDescent="0.25">
      <c r="M4945" s="20"/>
      <c r="N4945" s="20"/>
      <c r="O4945" s="20"/>
      <c r="P4945" s="20"/>
      <c r="Q4945" s="20"/>
      <c r="R4945" s="20"/>
    </row>
    <row r="4946" spans="13:18" x14ac:dyDescent="0.25">
      <c r="M4946" s="20"/>
      <c r="N4946" s="20"/>
      <c r="O4946" s="20"/>
      <c r="P4946" s="20"/>
      <c r="Q4946" s="20"/>
      <c r="R4946" s="20"/>
    </row>
    <row r="4947" spans="13:18" x14ac:dyDescent="0.25">
      <c r="M4947" s="20"/>
      <c r="N4947" s="20"/>
      <c r="O4947" s="20"/>
      <c r="P4947" s="20"/>
      <c r="Q4947" s="20"/>
      <c r="R4947" s="20"/>
    </row>
    <row r="4948" spans="13:18" x14ac:dyDescent="0.25">
      <c r="M4948" s="20"/>
      <c r="N4948" s="20"/>
      <c r="O4948" s="20"/>
      <c r="P4948" s="20"/>
      <c r="Q4948" s="20"/>
      <c r="R4948" s="20"/>
    </row>
    <row r="4949" spans="13:18" x14ac:dyDescent="0.25">
      <c r="M4949" s="20"/>
      <c r="N4949" s="20"/>
      <c r="O4949" s="20"/>
      <c r="P4949" s="20"/>
      <c r="Q4949" s="20"/>
      <c r="R4949" s="20"/>
    </row>
    <row r="4950" spans="13:18" x14ac:dyDescent="0.25">
      <c r="M4950" s="20"/>
      <c r="N4950" s="20"/>
      <c r="O4950" s="20"/>
      <c r="P4950" s="20"/>
      <c r="Q4950" s="20"/>
      <c r="R4950" s="20"/>
    </row>
    <row r="4951" spans="13:18" x14ac:dyDescent="0.25">
      <c r="M4951" s="20"/>
      <c r="N4951" s="20"/>
      <c r="O4951" s="20"/>
      <c r="P4951" s="20"/>
      <c r="Q4951" s="20"/>
      <c r="R4951" s="20"/>
    </row>
    <row r="4952" spans="13:18" x14ac:dyDescent="0.25">
      <c r="M4952" s="20"/>
      <c r="N4952" s="20"/>
      <c r="O4952" s="20"/>
      <c r="P4952" s="20"/>
      <c r="Q4952" s="20"/>
      <c r="R4952" s="20"/>
    </row>
    <row r="4953" spans="13:18" x14ac:dyDescent="0.25">
      <c r="M4953" s="20"/>
      <c r="N4953" s="20"/>
      <c r="O4953" s="20"/>
      <c r="P4953" s="20"/>
      <c r="Q4953" s="20"/>
      <c r="R4953" s="20"/>
    </row>
    <row r="4954" spans="13:18" x14ac:dyDescent="0.25">
      <c r="M4954" s="20"/>
      <c r="N4954" s="20"/>
      <c r="O4954" s="20"/>
      <c r="P4954" s="20"/>
      <c r="Q4954" s="20"/>
      <c r="R4954" s="20"/>
    </row>
    <row r="4955" spans="13:18" x14ac:dyDescent="0.25">
      <c r="M4955" s="20"/>
      <c r="N4955" s="20"/>
      <c r="O4955" s="20"/>
      <c r="P4955" s="20"/>
      <c r="Q4955" s="20"/>
      <c r="R4955" s="20"/>
    </row>
    <row r="4956" spans="13:18" x14ac:dyDescent="0.25">
      <c r="M4956" s="20"/>
      <c r="N4956" s="20"/>
      <c r="O4956" s="20"/>
      <c r="P4956" s="20"/>
      <c r="Q4956" s="20"/>
      <c r="R4956" s="20"/>
    </row>
    <row r="4957" spans="13:18" x14ac:dyDescent="0.25">
      <c r="M4957" s="20"/>
      <c r="N4957" s="20"/>
      <c r="O4957" s="20"/>
      <c r="P4957" s="20"/>
      <c r="Q4957" s="20"/>
      <c r="R4957" s="20"/>
    </row>
    <row r="4958" spans="13:18" x14ac:dyDescent="0.25">
      <c r="M4958" s="20"/>
      <c r="N4958" s="20"/>
      <c r="O4958" s="20"/>
      <c r="P4958" s="20"/>
      <c r="Q4958" s="20"/>
      <c r="R4958" s="20"/>
    </row>
    <row r="4959" spans="13:18" x14ac:dyDescent="0.25">
      <c r="M4959" s="20"/>
      <c r="N4959" s="20"/>
      <c r="O4959" s="20"/>
      <c r="P4959" s="20"/>
      <c r="Q4959" s="20"/>
      <c r="R4959" s="20"/>
    </row>
    <row r="4960" spans="13:18" x14ac:dyDescent="0.25">
      <c r="M4960" s="20"/>
      <c r="N4960" s="20"/>
      <c r="O4960" s="20"/>
      <c r="P4960" s="20"/>
      <c r="Q4960" s="20"/>
      <c r="R4960" s="20"/>
    </row>
    <row r="4961" spans="13:18" x14ac:dyDescent="0.25">
      <c r="M4961" s="20"/>
      <c r="N4961" s="20"/>
      <c r="O4961" s="20"/>
      <c r="P4961" s="20"/>
      <c r="Q4961" s="20"/>
      <c r="R4961" s="20"/>
    </row>
    <row r="4962" spans="13:18" x14ac:dyDescent="0.25">
      <c r="M4962" s="20"/>
      <c r="N4962" s="20"/>
      <c r="O4962" s="20"/>
      <c r="P4962" s="20"/>
      <c r="Q4962" s="20"/>
      <c r="R4962" s="20"/>
    </row>
    <row r="4963" spans="13:18" x14ac:dyDescent="0.25">
      <c r="M4963" s="20"/>
      <c r="N4963" s="20"/>
      <c r="O4963" s="20"/>
      <c r="P4963" s="20"/>
      <c r="Q4963" s="20"/>
      <c r="R4963" s="20"/>
    </row>
    <row r="4964" spans="13:18" x14ac:dyDescent="0.25">
      <c r="M4964" s="20"/>
      <c r="N4964" s="20"/>
      <c r="O4964" s="20"/>
      <c r="P4964" s="20"/>
      <c r="Q4964" s="20"/>
      <c r="R4964" s="20"/>
    </row>
    <row r="4965" spans="13:18" x14ac:dyDescent="0.25">
      <c r="M4965" s="20"/>
      <c r="N4965" s="20"/>
      <c r="O4965" s="20"/>
      <c r="P4965" s="20"/>
      <c r="Q4965" s="20"/>
      <c r="R4965" s="20"/>
    </row>
    <row r="4966" spans="13:18" x14ac:dyDescent="0.25">
      <c r="M4966" s="20"/>
      <c r="N4966" s="20"/>
      <c r="O4966" s="20"/>
      <c r="P4966" s="20"/>
      <c r="Q4966" s="20"/>
      <c r="R4966" s="20"/>
    </row>
    <row r="4967" spans="13:18" x14ac:dyDescent="0.25">
      <c r="M4967" s="20"/>
      <c r="N4967" s="20"/>
      <c r="O4967" s="20"/>
      <c r="P4967" s="20"/>
      <c r="Q4967" s="20"/>
      <c r="R4967" s="20"/>
    </row>
    <row r="4968" spans="13:18" x14ac:dyDescent="0.25">
      <c r="M4968" s="20"/>
      <c r="N4968" s="20"/>
      <c r="O4968" s="20"/>
      <c r="P4968" s="20"/>
      <c r="Q4968" s="20"/>
      <c r="R4968" s="20"/>
    </row>
    <row r="4969" spans="13:18" x14ac:dyDescent="0.25">
      <c r="M4969" s="20"/>
      <c r="N4969" s="20"/>
      <c r="O4969" s="20"/>
      <c r="P4969" s="20"/>
      <c r="Q4969" s="20"/>
      <c r="R4969" s="20"/>
    </row>
    <row r="4970" spans="13:18" x14ac:dyDescent="0.25">
      <c r="M4970" s="20"/>
      <c r="N4970" s="20"/>
      <c r="O4970" s="20"/>
      <c r="P4970" s="20"/>
      <c r="Q4970" s="20"/>
      <c r="R4970" s="20"/>
    </row>
    <row r="4971" spans="13:18" x14ac:dyDescent="0.25">
      <c r="M4971" s="20"/>
      <c r="N4971" s="20"/>
      <c r="O4971" s="20"/>
      <c r="P4971" s="20"/>
      <c r="Q4971" s="20"/>
      <c r="R4971" s="20"/>
    </row>
    <row r="4972" spans="13:18" x14ac:dyDescent="0.25">
      <c r="M4972" s="20"/>
      <c r="N4972" s="20"/>
      <c r="O4972" s="20"/>
      <c r="P4972" s="20"/>
      <c r="Q4972" s="20"/>
      <c r="R4972" s="20"/>
    </row>
    <row r="4973" spans="13:18" x14ac:dyDescent="0.25">
      <c r="M4973" s="20"/>
      <c r="N4973" s="20"/>
      <c r="O4973" s="20"/>
      <c r="P4973" s="20"/>
      <c r="Q4973" s="20"/>
      <c r="R4973" s="20"/>
    </row>
    <row r="4974" spans="13:18" x14ac:dyDescent="0.25">
      <c r="M4974" s="20"/>
      <c r="N4974" s="20"/>
      <c r="O4974" s="20"/>
      <c r="P4974" s="20"/>
      <c r="Q4974" s="20"/>
      <c r="R4974" s="20"/>
    </row>
    <row r="4975" spans="13:18" x14ac:dyDescent="0.25">
      <c r="M4975" s="20"/>
      <c r="N4975" s="20"/>
      <c r="O4975" s="20"/>
      <c r="P4975" s="20"/>
      <c r="Q4975" s="20"/>
      <c r="R4975" s="20"/>
    </row>
    <row r="4976" spans="13:18" x14ac:dyDescent="0.25">
      <c r="M4976" s="20"/>
      <c r="N4976" s="20"/>
      <c r="O4976" s="20"/>
      <c r="P4976" s="20"/>
      <c r="Q4976" s="20"/>
      <c r="R4976" s="20"/>
    </row>
    <row r="4977" spans="13:18" x14ac:dyDescent="0.25">
      <c r="M4977" s="20"/>
      <c r="N4977" s="20"/>
      <c r="O4977" s="20"/>
      <c r="P4977" s="20"/>
      <c r="Q4977" s="20"/>
      <c r="R4977" s="20"/>
    </row>
    <row r="4978" spans="13:18" x14ac:dyDescent="0.25">
      <c r="M4978" s="20"/>
      <c r="N4978" s="20"/>
      <c r="O4978" s="20"/>
      <c r="P4978" s="20"/>
      <c r="Q4978" s="20"/>
      <c r="R4978" s="20"/>
    </row>
    <row r="4979" spans="13:18" x14ac:dyDescent="0.25">
      <c r="M4979" s="20"/>
      <c r="N4979" s="20"/>
      <c r="O4979" s="20"/>
      <c r="P4979" s="20"/>
      <c r="Q4979" s="20"/>
      <c r="R4979" s="20"/>
    </row>
    <row r="4980" spans="13:18" x14ac:dyDescent="0.25">
      <c r="M4980" s="20"/>
      <c r="N4980" s="20"/>
      <c r="O4980" s="20"/>
      <c r="P4980" s="20"/>
      <c r="Q4980" s="20"/>
      <c r="R4980" s="20"/>
    </row>
    <row r="4981" spans="13:18" x14ac:dyDescent="0.25">
      <c r="M4981" s="20"/>
      <c r="N4981" s="20"/>
      <c r="O4981" s="20"/>
      <c r="P4981" s="20"/>
      <c r="Q4981" s="20"/>
      <c r="R4981" s="20"/>
    </row>
    <row r="4982" spans="13:18" x14ac:dyDescent="0.25">
      <c r="M4982" s="20"/>
      <c r="N4982" s="20"/>
      <c r="O4982" s="20"/>
      <c r="P4982" s="20"/>
      <c r="Q4982" s="20"/>
      <c r="R4982" s="20"/>
    </row>
    <row r="4983" spans="13:18" x14ac:dyDescent="0.25">
      <c r="M4983" s="20"/>
      <c r="N4983" s="20"/>
      <c r="O4983" s="20"/>
      <c r="P4983" s="20"/>
      <c r="Q4983" s="20"/>
      <c r="R4983" s="20"/>
    </row>
    <row r="4984" spans="13:18" x14ac:dyDescent="0.25">
      <c r="M4984" s="20"/>
      <c r="N4984" s="20"/>
      <c r="O4984" s="20"/>
      <c r="P4984" s="20"/>
      <c r="Q4984" s="20"/>
      <c r="R4984" s="20"/>
    </row>
    <row r="4985" spans="13:18" x14ac:dyDescent="0.25">
      <c r="M4985" s="20"/>
      <c r="N4985" s="20"/>
      <c r="O4985" s="20"/>
      <c r="P4985" s="20"/>
      <c r="Q4985" s="20"/>
      <c r="R4985" s="20"/>
    </row>
    <row r="4986" spans="13:18" x14ac:dyDescent="0.25">
      <c r="M4986" s="20"/>
      <c r="N4986" s="20"/>
      <c r="O4986" s="20"/>
      <c r="P4986" s="20"/>
      <c r="Q4986" s="20"/>
      <c r="R4986" s="20"/>
    </row>
    <row r="4987" spans="13:18" x14ac:dyDescent="0.25">
      <c r="M4987" s="20"/>
      <c r="N4987" s="20"/>
      <c r="O4987" s="20"/>
      <c r="P4987" s="20"/>
      <c r="Q4987" s="20"/>
      <c r="R4987" s="20"/>
    </row>
    <row r="4988" spans="13:18" x14ac:dyDescent="0.25">
      <c r="M4988" s="20"/>
      <c r="N4988" s="20"/>
      <c r="O4988" s="20"/>
      <c r="P4988" s="20"/>
      <c r="Q4988" s="20"/>
      <c r="R4988" s="20"/>
    </row>
    <row r="4989" spans="13:18" x14ac:dyDescent="0.25">
      <c r="M4989" s="20"/>
      <c r="N4989" s="20"/>
      <c r="O4989" s="20"/>
      <c r="P4989" s="20"/>
      <c r="Q4989" s="20"/>
      <c r="R4989" s="20"/>
    </row>
    <row r="4990" spans="13:18" x14ac:dyDescent="0.25">
      <c r="M4990" s="20"/>
      <c r="N4990" s="20"/>
      <c r="O4990" s="20"/>
      <c r="P4990" s="20"/>
      <c r="Q4990" s="20"/>
      <c r="R4990" s="20"/>
    </row>
    <row r="4991" spans="13:18" x14ac:dyDescent="0.25">
      <c r="M4991" s="20"/>
      <c r="N4991" s="20"/>
      <c r="O4991" s="20"/>
      <c r="P4991" s="20"/>
      <c r="Q4991" s="20"/>
      <c r="R4991" s="20"/>
    </row>
    <row r="4992" spans="13:18" x14ac:dyDescent="0.25">
      <c r="M4992" s="20"/>
      <c r="N4992" s="20"/>
      <c r="O4992" s="20"/>
      <c r="P4992" s="20"/>
      <c r="Q4992" s="20"/>
      <c r="R4992" s="20"/>
    </row>
    <row r="4993" spans="13:18" x14ac:dyDescent="0.25">
      <c r="M4993" s="20"/>
      <c r="N4993" s="20"/>
      <c r="O4993" s="20"/>
      <c r="P4993" s="20"/>
      <c r="Q4993" s="20"/>
      <c r="R4993" s="20"/>
    </row>
    <row r="4994" spans="13:18" x14ac:dyDescent="0.25">
      <c r="M4994" s="20"/>
      <c r="N4994" s="20"/>
      <c r="O4994" s="20"/>
      <c r="P4994" s="20"/>
      <c r="Q4994" s="20"/>
      <c r="R4994" s="20"/>
    </row>
    <row r="4995" spans="13:18" x14ac:dyDescent="0.25">
      <c r="M4995" s="20"/>
      <c r="N4995" s="20"/>
      <c r="O4995" s="20"/>
      <c r="P4995" s="20"/>
      <c r="Q4995" s="20"/>
      <c r="R4995" s="20"/>
    </row>
    <row r="4996" spans="13:18" x14ac:dyDescent="0.25">
      <c r="M4996" s="20"/>
      <c r="N4996" s="20"/>
      <c r="O4996" s="20"/>
      <c r="P4996" s="20"/>
      <c r="Q4996" s="20"/>
      <c r="R4996" s="20"/>
    </row>
    <row r="4997" spans="13:18" x14ac:dyDescent="0.25">
      <c r="M4997" s="20"/>
      <c r="N4997" s="20"/>
      <c r="O4997" s="20"/>
      <c r="P4997" s="20"/>
      <c r="Q4997" s="20"/>
      <c r="R4997" s="20"/>
    </row>
    <row r="4998" spans="13:18" x14ac:dyDescent="0.25">
      <c r="M4998" s="20"/>
      <c r="N4998" s="20"/>
      <c r="O4998" s="20"/>
      <c r="P4998" s="20"/>
      <c r="Q4998" s="20"/>
      <c r="R4998" s="20"/>
    </row>
    <row r="4999" spans="13:18" x14ac:dyDescent="0.25">
      <c r="M4999" s="20"/>
      <c r="N4999" s="20"/>
      <c r="O4999" s="20"/>
      <c r="P4999" s="20"/>
      <c r="Q4999" s="20"/>
      <c r="R4999" s="20"/>
    </row>
    <row r="5000" spans="13:18" x14ac:dyDescent="0.25">
      <c r="M5000" s="20"/>
      <c r="N5000" s="20"/>
      <c r="O5000" s="20"/>
      <c r="P5000" s="20"/>
      <c r="Q5000" s="20"/>
      <c r="R5000" s="20"/>
    </row>
    <row r="5001" spans="13:18" x14ac:dyDescent="0.25">
      <c r="M5001" s="20"/>
      <c r="N5001" s="20"/>
      <c r="O5001" s="20"/>
      <c r="P5001" s="20"/>
      <c r="Q5001" s="20"/>
      <c r="R5001" s="20"/>
    </row>
    <row r="5002" spans="13:18" x14ac:dyDescent="0.25">
      <c r="M5002" s="20"/>
      <c r="N5002" s="20"/>
      <c r="O5002" s="20"/>
      <c r="P5002" s="20"/>
      <c r="Q5002" s="20"/>
      <c r="R5002" s="20"/>
    </row>
    <row r="5003" spans="13:18" x14ac:dyDescent="0.25">
      <c r="M5003" s="20"/>
      <c r="N5003" s="20"/>
      <c r="O5003" s="20"/>
      <c r="P5003" s="20"/>
      <c r="Q5003" s="20"/>
      <c r="R5003" s="20"/>
    </row>
    <row r="5004" spans="13:18" x14ac:dyDescent="0.25">
      <c r="M5004" s="20"/>
      <c r="N5004" s="20"/>
      <c r="O5004" s="20"/>
      <c r="P5004" s="20"/>
      <c r="Q5004" s="20"/>
      <c r="R5004" s="20"/>
    </row>
    <row r="5005" spans="13:18" x14ac:dyDescent="0.25">
      <c r="M5005" s="20"/>
      <c r="N5005" s="20"/>
      <c r="O5005" s="20"/>
      <c r="P5005" s="20"/>
      <c r="Q5005" s="20"/>
      <c r="R5005" s="20"/>
    </row>
    <row r="5006" spans="13:18" x14ac:dyDescent="0.25">
      <c r="M5006" s="20"/>
      <c r="N5006" s="20"/>
      <c r="O5006" s="20"/>
      <c r="P5006" s="20"/>
      <c r="Q5006" s="20"/>
      <c r="R5006" s="20"/>
    </row>
    <row r="5007" spans="13:18" x14ac:dyDescent="0.25">
      <c r="M5007" s="20"/>
      <c r="N5007" s="20"/>
      <c r="O5007" s="20"/>
      <c r="P5007" s="20"/>
      <c r="Q5007" s="20"/>
      <c r="R5007" s="20"/>
    </row>
    <row r="5008" spans="13:18" x14ac:dyDescent="0.25">
      <c r="M5008" s="20"/>
      <c r="N5008" s="20"/>
      <c r="O5008" s="20"/>
      <c r="P5008" s="20"/>
      <c r="Q5008" s="20"/>
      <c r="R5008" s="20"/>
    </row>
    <row r="5009" spans="13:18" x14ac:dyDescent="0.25">
      <c r="M5009" s="20"/>
      <c r="N5009" s="20"/>
      <c r="O5009" s="20"/>
      <c r="P5009" s="20"/>
      <c r="Q5009" s="20"/>
      <c r="R5009" s="20"/>
    </row>
    <row r="5010" spans="13:18" x14ac:dyDescent="0.25">
      <c r="M5010" s="20"/>
      <c r="N5010" s="20"/>
      <c r="O5010" s="20"/>
      <c r="P5010" s="20"/>
      <c r="Q5010" s="20"/>
      <c r="R5010" s="20"/>
    </row>
    <row r="5011" spans="13:18" x14ac:dyDescent="0.25">
      <c r="M5011" s="20"/>
      <c r="N5011" s="20"/>
      <c r="O5011" s="20"/>
      <c r="P5011" s="20"/>
      <c r="Q5011" s="20"/>
      <c r="R5011" s="20"/>
    </row>
    <row r="5012" spans="13:18" x14ac:dyDescent="0.25">
      <c r="M5012" s="20"/>
      <c r="N5012" s="20"/>
      <c r="O5012" s="20"/>
      <c r="P5012" s="20"/>
      <c r="Q5012" s="20"/>
      <c r="R5012" s="20"/>
    </row>
    <row r="5013" spans="13:18" x14ac:dyDescent="0.25">
      <c r="M5013" s="20"/>
      <c r="N5013" s="20"/>
      <c r="O5013" s="20"/>
      <c r="P5013" s="20"/>
      <c r="Q5013" s="20"/>
      <c r="R5013" s="20"/>
    </row>
    <row r="5014" spans="13:18" x14ac:dyDescent="0.25">
      <c r="M5014" s="20"/>
      <c r="N5014" s="20"/>
      <c r="O5014" s="20"/>
      <c r="P5014" s="20"/>
      <c r="Q5014" s="20"/>
      <c r="R5014" s="20"/>
    </row>
    <row r="5015" spans="13:18" x14ac:dyDescent="0.25">
      <c r="M5015" s="20"/>
      <c r="N5015" s="20"/>
      <c r="O5015" s="20"/>
      <c r="P5015" s="20"/>
      <c r="Q5015" s="20"/>
      <c r="R5015" s="20"/>
    </row>
    <row r="5016" spans="13:18" x14ac:dyDescent="0.25">
      <c r="M5016" s="20"/>
      <c r="N5016" s="20"/>
      <c r="O5016" s="20"/>
      <c r="P5016" s="20"/>
      <c r="Q5016" s="20"/>
      <c r="R5016" s="20"/>
    </row>
    <row r="5017" spans="13:18" x14ac:dyDescent="0.25">
      <c r="M5017" s="20"/>
      <c r="N5017" s="20"/>
      <c r="O5017" s="20"/>
      <c r="P5017" s="20"/>
      <c r="Q5017" s="20"/>
      <c r="R5017" s="20"/>
    </row>
    <row r="5018" spans="13:18" x14ac:dyDescent="0.25">
      <c r="M5018" s="20"/>
      <c r="N5018" s="20"/>
      <c r="O5018" s="20"/>
      <c r="P5018" s="20"/>
      <c r="Q5018" s="20"/>
      <c r="R5018" s="20"/>
    </row>
    <row r="5019" spans="13:18" x14ac:dyDescent="0.25">
      <c r="M5019" s="20"/>
      <c r="N5019" s="20"/>
      <c r="O5019" s="20"/>
      <c r="P5019" s="20"/>
      <c r="Q5019" s="20"/>
      <c r="R5019" s="20"/>
    </row>
    <row r="5020" spans="13:18" x14ac:dyDescent="0.25">
      <c r="M5020" s="20"/>
      <c r="N5020" s="20"/>
      <c r="O5020" s="20"/>
      <c r="P5020" s="20"/>
      <c r="Q5020" s="20"/>
      <c r="R5020" s="20"/>
    </row>
    <row r="5021" spans="13:18" x14ac:dyDescent="0.25">
      <c r="M5021" s="20"/>
      <c r="N5021" s="20"/>
      <c r="O5021" s="20"/>
      <c r="P5021" s="20"/>
      <c r="Q5021" s="20"/>
      <c r="R5021" s="20"/>
    </row>
    <row r="5022" spans="13:18" x14ac:dyDescent="0.25">
      <c r="M5022" s="20"/>
      <c r="N5022" s="20"/>
      <c r="O5022" s="20"/>
      <c r="P5022" s="20"/>
      <c r="Q5022" s="20"/>
      <c r="R5022" s="20"/>
    </row>
    <row r="5023" spans="13:18" x14ac:dyDescent="0.25">
      <c r="M5023" s="20"/>
      <c r="N5023" s="20"/>
      <c r="O5023" s="20"/>
      <c r="P5023" s="20"/>
      <c r="Q5023" s="20"/>
      <c r="R5023" s="20"/>
    </row>
    <row r="5024" spans="13:18" x14ac:dyDescent="0.25">
      <c r="M5024" s="20"/>
      <c r="N5024" s="20"/>
      <c r="O5024" s="20"/>
      <c r="P5024" s="20"/>
      <c r="Q5024" s="20"/>
      <c r="R5024" s="20"/>
    </row>
    <row r="5025" spans="13:18" x14ac:dyDescent="0.25">
      <c r="M5025" s="20"/>
      <c r="N5025" s="20"/>
      <c r="O5025" s="20"/>
      <c r="P5025" s="20"/>
      <c r="Q5025" s="20"/>
      <c r="R5025" s="20"/>
    </row>
    <row r="5026" spans="13:18" x14ac:dyDescent="0.25">
      <c r="M5026" s="20"/>
      <c r="N5026" s="20"/>
      <c r="O5026" s="20"/>
      <c r="P5026" s="20"/>
      <c r="Q5026" s="20"/>
      <c r="R5026" s="20"/>
    </row>
    <row r="5027" spans="13:18" x14ac:dyDescent="0.25">
      <c r="M5027" s="20"/>
      <c r="N5027" s="20"/>
      <c r="O5027" s="20"/>
      <c r="P5027" s="20"/>
      <c r="Q5027" s="20"/>
      <c r="R5027" s="20"/>
    </row>
    <row r="5028" spans="13:18" x14ac:dyDescent="0.25">
      <c r="M5028" s="20"/>
      <c r="N5028" s="20"/>
      <c r="O5028" s="20"/>
      <c r="P5028" s="20"/>
      <c r="Q5028" s="20"/>
      <c r="R5028" s="20"/>
    </row>
    <row r="5029" spans="13:18" x14ac:dyDescent="0.25">
      <c r="M5029" s="20"/>
      <c r="N5029" s="20"/>
      <c r="O5029" s="20"/>
      <c r="P5029" s="20"/>
      <c r="Q5029" s="20"/>
      <c r="R5029" s="20"/>
    </row>
    <row r="5030" spans="13:18" x14ac:dyDescent="0.25">
      <c r="M5030" s="20"/>
      <c r="N5030" s="20"/>
      <c r="O5030" s="20"/>
      <c r="P5030" s="20"/>
      <c r="Q5030" s="20"/>
      <c r="R5030" s="20"/>
    </row>
    <row r="5031" spans="13:18" x14ac:dyDescent="0.25">
      <c r="M5031" s="20"/>
      <c r="N5031" s="20"/>
      <c r="O5031" s="20"/>
      <c r="P5031" s="20"/>
      <c r="Q5031" s="20"/>
      <c r="R5031" s="20"/>
    </row>
    <row r="5032" spans="13:18" x14ac:dyDescent="0.25">
      <c r="M5032" s="20"/>
      <c r="N5032" s="20"/>
      <c r="O5032" s="20"/>
      <c r="P5032" s="20"/>
      <c r="Q5032" s="20"/>
      <c r="R5032" s="20"/>
    </row>
    <row r="5033" spans="13:18" x14ac:dyDescent="0.25">
      <c r="M5033" s="20"/>
      <c r="N5033" s="20"/>
      <c r="O5033" s="20"/>
      <c r="P5033" s="20"/>
      <c r="Q5033" s="20"/>
      <c r="R5033" s="20"/>
    </row>
    <row r="5034" spans="13:18" x14ac:dyDescent="0.25">
      <c r="M5034" s="20"/>
      <c r="N5034" s="20"/>
      <c r="O5034" s="20"/>
      <c r="P5034" s="20"/>
      <c r="Q5034" s="20"/>
      <c r="R5034" s="20"/>
    </row>
    <row r="5035" spans="13:18" x14ac:dyDescent="0.25">
      <c r="M5035" s="20"/>
      <c r="N5035" s="20"/>
      <c r="O5035" s="20"/>
      <c r="P5035" s="20"/>
      <c r="Q5035" s="20"/>
      <c r="R5035" s="20"/>
    </row>
    <row r="5036" spans="13:18" x14ac:dyDescent="0.25">
      <c r="M5036" s="20"/>
      <c r="N5036" s="20"/>
      <c r="O5036" s="20"/>
      <c r="P5036" s="20"/>
      <c r="Q5036" s="20"/>
      <c r="R5036" s="20"/>
    </row>
    <row r="5037" spans="13:18" x14ac:dyDescent="0.25">
      <c r="M5037" s="20"/>
      <c r="N5037" s="20"/>
      <c r="O5037" s="20"/>
      <c r="P5037" s="20"/>
      <c r="Q5037" s="20"/>
      <c r="R5037" s="20"/>
    </row>
    <row r="5038" spans="13:18" x14ac:dyDescent="0.25">
      <c r="M5038" s="20"/>
      <c r="N5038" s="20"/>
      <c r="O5038" s="20"/>
      <c r="P5038" s="20"/>
      <c r="Q5038" s="20"/>
      <c r="R5038" s="20"/>
    </row>
    <row r="5039" spans="13:18" x14ac:dyDescent="0.25">
      <c r="M5039" s="20"/>
      <c r="N5039" s="20"/>
      <c r="O5039" s="20"/>
      <c r="P5039" s="20"/>
      <c r="Q5039" s="20"/>
      <c r="R5039" s="20"/>
    </row>
    <row r="5040" spans="13:18" x14ac:dyDescent="0.25">
      <c r="M5040" s="20"/>
      <c r="N5040" s="20"/>
      <c r="O5040" s="20"/>
      <c r="P5040" s="20"/>
      <c r="Q5040" s="20"/>
      <c r="R5040" s="20"/>
    </row>
    <row r="5041" spans="13:18" x14ac:dyDescent="0.25">
      <c r="M5041" s="20"/>
      <c r="N5041" s="20"/>
      <c r="O5041" s="20"/>
      <c r="P5041" s="20"/>
      <c r="Q5041" s="20"/>
      <c r="R5041" s="20"/>
    </row>
    <row r="5042" spans="13:18" x14ac:dyDescent="0.25">
      <c r="M5042" s="20"/>
      <c r="N5042" s="20"/>
      <c r="O5042" s="20"/>
      <c r="P5042" s="20"/>
      <c r="Q5042" s="20"/>
      <c r="R5042" s="20"/>
    </row>
    <row r="5043" spans="13:18" x14ac:dyDescent="0.25">
      <c r="M5043" s="20"/>
      <c r="N5043" s="20"/>
      <c r="O5043" s="20"/>
      <c r="P5043" s="20"/>
      <c r="Q5043" s="20"/>
      <c r="R5043" s="20"/>
    </row>
    <row r="5044" spans="13:18" x14ac:dyDescent="0.25">
      <c r="M5044" s="20"/>
      <c r="N5044" s="20"/>
      <c r="O5044" s="20"/>
      <c r="P5044" s="20"/>
      <c r="Q5044" s="20"/>
      <c r="R5044" s="20"/>
    </row>
    <row r="5045" spans="13:18" x14ac:dyDescent="0.25">
      <c r="M5045" s="20"/>
      <c r="N5045" s="20"/>
      <c r="O5045" s="20"/>
      <c r="P5045" s="20"/>
      <c r="Q5045" s="20"/>
      <c r="R5045" s="20"/>
    </row>
    <row r="5046" spans="13:18" x14ac:dyDescent="0.25">
      <c r="M5046" s="20"/>
      <c r="N5046" s="20"/>
      <c r="O5046" s="20"/>
      <c r="P5046" s="20"/>
      <c r="Q5046" s="20"/>
      <c r="R5046" s="20"/>
    </row>
    <row r="5047" spans="13:18" x14ac:dyDescent="0.25">
      <c r="M5047" s="20"/>
      <c r="N5047" s="20"/>
      <c r="O5047" s="20"/>
      <c r="P5047" s="20"/>
      <c r="Q5047" s="20"/>
      <c r="R5047" s="20"/>
    </row>
    <row r="5048" spans="13:18" x14ac:dyDescent="0.25">
      <c r="M5048" s="20"/>
      <c r="N5048" s="20"/>
      <c r="O5048" s="20"/>
      <c r="P5048" s="20"/>
      <c r="Q5048" s="20"/>
      <c r="R5048" s="20"/>
    </row>
    <row r="5049" spans="13:18" x14ac:dyDescent="0.25">
      <c r="M5049" s="20"/>
      <c r="N5049" s="20"/>
      <c r="O5049" s="20"/>
      <c r="P5049" s="20"/>
      <c r="Q5049" s="20"/>
      <c r="R5049" s="20"/>
    </row>
    <row r="5050" spans="13:18" x14ac:dyDescent="0.25">
      <c r="M5050" s="20"/>
      <c r="N5050" s="20"/>
      <c r="O5050" s="20"/>
      <c r="P5050" s="20"/>
      <c r="Q5050" s="20"/>
      <c r="R5050" s="20"/>
    </row>
    <row r="5051" spans="13:18" x14ac:dyDescent="0.25">
      <c r="M5051" s="20"/>
      <c r="N5051" s="20"/>
      <c r="O5051" s="20"/>
      <c r="P5051" s="20"/>
      <c r="Q5051" s="20"/>
      <c r="R5051" s="20"/>
    </row>
    <row r="5052" spans="13:18" x14ac:dyDescent="0.25">
      <c r="M5052" s="20"/>
      <c r="N5052" s="20"/>
      <c r="O5052" s="20"/>
      <c r="P5052" s="20"/>
      <c r="Q5052" s="20"/>
      <c r="R5052" s="20"/>
    </row>
    <row r="5053" spans="13:18" x14ac:dyDescent="0.25">
      <c r="M5053" s="20"/>
      <c r="N5053" s="20"/>
      <c r="O5053" s="20"/>
      <c r="P5053" s="20"/>
      <c r="Q5053" s="20"/>
      <c r="R5053" s="20"/>
    </row>
    <row r="5054" spans="13:18" x14ac:dyDescent="0.25">
      <c r="M5054" s="20"/>
      <c r="N5054" s="20"/>
      <c r="O5054" s="20"/>
      <c r="P5054" s="20"/>
      <c r="Q5054" s="20"/>
      <c r="R5054" s="20"/>
    </row>
    <row r="5055" spans="13:18" x14ac:dyDescent="0.25">
      <c r="M5055" s="20"/>
      <c r="N5055" s="20"/>
      <c r="O5055" s="20"/>
      <c r="P5055" s="20"/>
      <c r="Q5055" s="20"/>
      <c r="R5055" s="20"/>
    </row>
    <row r="5056" spans="13:18" x14ac:dyDescent="0.25">
      <c r="M5056" s="20"/>
      <c r="N5056" s="20"/>
      <c r="O5056" s="20"/>
      <c r="P5056" s="20"/>
      <c r="Q5056" s="20"/>
      <c r="R5056" s="20"/>
    </row>
    <row r="5057" spans="13:18" x14ac:dyDescent="0.25">
      <c r="M5057" s="20"/>
      <c r="N5057" s="20"/>
      <c r="O5057" s="20"/>
      <c r="P5057" s="20"/>
      <c r="Q5057" s="20"/>
      <c r="R5057" s="20"/>
    </row>
    <row r="5058" spans="13:18" x14ac:dyDescent="0.25">
      <c r="M5058" s="20"/>
      <c r="N5058" s="20"/>
      <c r="O5058" s="20"/>
      <c r="P5058" s="20"/>
      <c r="Q5058" s="20"/>
      <c r="R5058" s="20"/>
    </row>
    <row r="5059" spans="13:18" x14ac:dyDescent="0.25">
      <c r="M5059" s="20"/>
      <c r="N5059" s="20"/>
      <c r="O5059" s="20"/>
      <c r="P5059" s="20"/>
      <c r="Q5059" s="20"/>
      <c r="R5059" s="20"/>
    </row>
    <row r="5060" spans="13:18" x14ac:dyDescent="0.25">
      <c r="M5060" s="20"/>
      <c r="N5060" s="20"/>
      <c r="O5060" s="20"/>
      <c r="P5060" s="20"/>
      <c r="Q5060" s="20"/>
      <c r="R5060" s="20"/>
    </row>
    <row r="5061" spans="13:18" x14ac:dyDescent="0.25">
      <c r="M5061" s="20"/>
      <c r="N5061" s="20"/>
      <c r="O5061" s="20"/>
      <c r="P5061" s="20"/>
      <c r="Q5061" s="20"/>
      <c r="R5061" s="20"/>
    </row>
    <row r="5062" spans="13:18" x14ac:dyDescent="0.25">
      <c r="M5062" s="20"/>
      <c r="N5062" s="20"/>
      <c r="O5062" s="20"/>
      <c r="P5062" s="20"/>
      <c r="Q5062" s="20"/>
      <c r="R5062" s="20"/>
    </row>
    <row r="5063" spans="13:18" x14ac:dyDescent="0.25">
      <c r="M5063" s="20"/>
      <c r="N5063" s="20"/>
      <c r="O5063" s="20"/>
      <c r="P5063" s="20"/>
      <c r="Q5063" s="20"/>
      <c r="R5063" s="20"/>
    </row>
    <row r="5064" spans="13:18" x14ac:dyDescent="0.25">
      <c r="M5064" s="20"/>
      <c r="N5064" s="20"/>
      <c r="O5064" s="20"/>
      <c r="P5064" s="20"/>
      <c r="Q5064" s="20"/>
      <c r="R5064" s="20"/>
    </row>
    <row r="5065" spans="13:18" x14ac:dyDescent="0.25">
      <c r="M5065" s="20"/>
      <c r="N5065" s="20"/>
      <c r="O5065" s="20"/>
      <c r="P5065" s="20"/>
      <c r="Q5065" s="20"/>
      <c r="R5065" s="20"/>
    </row>
    <row r="5066" spans="13:18" x14ac:dyDescent="0.25">
      <c r="M5066" s="20"/>
      <c r="N5066" s="20"/>
      <c r="O5066" s="20"/>
      <c r="P5066" s="20"/>
      <c r="Q5066" s="20"/>
      <c r="R5066" s="20"/>
    </row>
    <row r="5067" spans="13:18" x14ac:dyDescent="0.25">
      <c r="M5067" s="20"/>
      <c r="N5067" s="20"/>
      <c r="O5067" s="20"/>
      <c r="P5067" s="20"/>
      <c r="Q5067" s="20"/>
      <c r="R5067" s="20"/>
    </row>
    <row r="5068" spans="13:18" x14ac:dyDescent="0.25">
      <c r="M5068" s="20"/>
      <c r="N5068" s="20"/>
      <c r="O5068" s="20"/>
      <c r="P5068" s="20"/>
      <c r="Q5068" s="20"/>
      <c r="R5068" s="20"/>
    </row>
    <row r="5069" spans="13:18" x14ac:dyDescent="0.25">
      <c r="M5069" s="20"/>
      <c r="N5069" s="20"/>
      <c r="O5069" s="20"/>
      <c r="P5069" s="20"/>
      <c r="Q5069" s="20"/>
      <c r="R5069" s="20"/>
    </row>
    <row r="5070" spans="13:18" x14ac:dyDescent="0.25">
      <c r="M5070" s="20"/>
      <c r="N5070" s="20"/>
      <c r="O5070" s="20"/>
      <c r="P5070" s="20"/>
      <c r="Q5070" s="20"/>
      <c r="R5070" s="20"/>
    </row>
    <row r="5071" spans="13:18" x14ac:dyDescent="0.25">
      <c r="M5071" s="20"/>
      <c r="N5071" s="20"/>
      <c r="O5071" s="20"/>
      <c r="P5071" s="20"/>
      <c r="Q5071" s="20"/>
      <c r="R5071" s="20"/>
    </row>
    <row r="5072" spans="13:18" x14ac:dyDescent="0.25">
      <c r="M5072" s="20"/>
      <c r="N5072" s="20"/>
      <c r="O5072" s="20"/>
      <c r="P5072" s="20"/>
      <c r="Q5072" s="20"/>
      <c r="R5072" s="20"/>
    </row>
    <row r="5073" spans="13:18" x14ac:dyDescent="0.25">
      <c r="M5073" s="20"/>
      <c r="N5073" s="20"/>
      <c r="O5073" s="20"/>
      <c r="P5073" s="20"/>
      <c r="Q5073" s="20"/>
      <c r="R5073" s="20"/>
    </row>
    <row r="5074" spans="13:18" x14ac:dyDescent="0.25">
      <c r="M5074" s="20"/>
      <c r="N5074" s="20"/>
      <c r="O5074" s="20"/>
      <c r="P5074" s="20"/>
      <c r="Q5074" s="20"/>
      <c r="R5074" s="20"/>
    </row>
    <row r="5075" spans="13:18" x14ac:dyDescent="0.25">
      <c r="M5075" s="20"/>
      <c r="N5075" s="20"/>
      <c r="O5075" s="20"/>
      <c r="P5075" s="20"/>
      <c r="Q5075" s="20"/>
      <c r="R5075" s="20"/>
    </row>
    <row r="5076" spans="13:18" x14ac:dyDescent="0.25">
      <c r="M5076" s="20"/>
      <c r="N5076" s="20"/>
      <c r="O5076" s="20"/>
      <c r="P5076" s="20"/>
      <c r="Q5076" s="20"/>
      <c r="R5076" s="20"/>
    </row>
    <row r="5077" spans="13:18" x14ac:dyDescent="0.25">
      <c r="M5077" s="20"/>
      <c r="N5077" s="20"/>
      <c r="O5077" s="20"/>
      <c r="P5077" s="20"/>
      <c r="Q5077" s="20"/>
      <c r="R5077" s="20"/>
    </row>
    <row r="5078" spans="13:18" x14ac:dyDescent="0.25">
      <c r="M5078" s="20"/>
      <c r="N5078" s="20"/>
      <c r="O5078" s="20"/>
      <c r="P5078" s="20"/>
      <c r="Q5078" s="20"/>
      <c r="R5078" s="20"/>
    </row>
    <row r="5079" spans="13:18" x14ac:dyDescent="0.25">
      <c r="M5079" s="20"/>
      <c r="N5079" s="20"/>
      <c r="O5079" s="20"/>
      <c r="P5079" s="20"/>
      <c r="Q5079" s="20"/>
      <c r="R5079" s="20"/>
    </row>
    <row r="5080" spans="13:18" x14ac:dyDescent="0.25">
      <c r="M5080" s="20"/>
      <c r="N5080" s="20"/>
      <c r="O5080" s="20"/>
      <c r="P5080" s="20"/>
      <c r="Q5080" s="20"/>
      <c r="R5080" s="20"/>
    </row>
    <row r="5081" spans="13:18" x14ac:dyDescent="0.25">
      <c r="M5081" s="20"/>
      <c r="N5081" s="20"/>
      <c r="O5081" s="20"/>
      <c r="P5081" s="20"/>
      <c r="Q5081" s="20"/>
      <c r="R5081" s="20"/>
    </row>
    <row r="5082" spans="13:18" x14ac:dyDescent="0.25">
      <c r="M5082" s="20"/>
      <c r="N5082" s="20"/>
      <c r="O5082" s="20"/>
      <c r="P5082" s="20"/>
      <c r="Q5082" s="20"/>
      <c r="R5082" s="20"/>
    </row>
    <row r="5083" spans="13:18" x14ac:dyDescent="0.25">
      <c r="M5083" s="20"/>
      <c r="N5083" s="20"/>
      <c r="O5083" s="20"/>
      <c r="P5083" s="20"/>
      <c r="Q5083" s="20"/>
      <c r="R5083" s="20"/>
    </row>
    <row r="5084" spans="13:18" x14ac:dyDescent="0.25">
      <c r="M5084" s="20"/>
      <c r="N5084" s="20"/>
      <c r="O5084" s="20"/>
      <c r="P5084" s="20"/>
      <c r="Q5084" s="20"/>
      <c r="R5084" s="20"/>
    </row>
    <row r="5085" spans="13:18" x14ac:dyDescent="0.25">
      <c r="M5085" s="20"/>
      <c r="N5085" s="20"/>
      <c r="O5085" s="20"/>
      <c r="P5085" s="20"/>
      <c r="Q5085" s="20"/>
      <c r="R5085" s="20"/>
    </row>
    <row r="5086" spans="13:18" x14ac:dyDescent="0.25">
      <c r="M5086" s="20"/>
      <c r="N5086" s="20"/>
      <c r="O5086" s="20"/>
      <c r="P5086" s="20"/>
      <c r="Q5086" s="20"/>
      <c r="R5086" s="20"/>
    </row>
    <row r="5087" spans="13:18" x14ac:dyDescent="0.25">
      <c r="M5087" s="20"/>
      <c r="N5087" s="20"/>
      <c r="O5087" s="20"/>
      <c r="P5087" s="20"/>
      <c r="Q5087" s="20"/>
      <c r="R5087" s="20"/>
    </row>
    <row r="5088" spans="13:18" x14ac:dyDescent="0.25">
      <c r="M5088" s="20"/>
      <c r="N5088" s="20"/>
      <c r="O5088" s="20"/>
      <c r="P5088" s="20"/>
      <c r="Q5088" s="20"/>
      <c r="R5088" s="20"/>
    </row>
    <row r="5089" spans="13:18" x14ac:dyDescent="0.25">
      <c r="M5089" s="20"/>
      <c r="N5089" s="20"/>
      <c r="O5089" s="20"/>
      <c r="P5089" s="20"/>
      <c r="Q5089" s="20"/>
      <c r="R5089" s="20"/>
    </row>
    <row r="5090" spans="13:18" x14ac:dyDescent="0.25">
      <c r="M5090" s="20"/>
      <c r="N5090" s="20"/>
      <c r="O5090" s="20"/>
      <c r="P5090" s="20"/>
      <c r="Q5090" s="20"/>
      <c r="R5090" s="20"/>
    </row>
    <row r="5091" spans="13:18" x14ac:dyDescent="0.25">
      <c r="M5091" s="20"/>
      <c r="N5091" s="20"/>
      <c r="O5091" s="20"/>
      <c r="P5091" s="20"/>
      <c r="Q5091" s="20"/>
      <c r="R5091" s="20"/>
    </row>
    <row r="5092" spans="13:18" x14ac:dyDescent="0.25">
      <c r="M5092" s="20"/>
      <c r="N5092" s="20"/>
      <c r="O5092" s="20"/>
      <c r="P5092" s="20"/>
      <c r="Q5092" s="20"/>
      <c r="R5092" s="20"/>
    </row>
    <row r="5093" spans="13:18" x14ac:dyDescent="0.25">
      <c r="M5093" s="20"/>
      <c r="N5093" s="20"/>
      <c r="O5093" s="20"/>
      <c r="P5093" s="20"/>
      <c r="Q5093" s="20"/>
      <c r="R5093" s="20"/>
    </row>
    <row r="5094" spans="13:18" x14ac:dyDescent="0.25">
      <c r="M5094" s="20"/>
      <c r="N5094" s="20"/>
      <c r="O5094" s="20"/>
      <c r="P5094" s="20"/>
      <c r="Q5094" s="20"/>
      <c r="R5094" s="20"/>
    </row>
    <row r="5095" spans="13:18" x14ac:dyDescent="0.25">
      <c r="M5095" s="20"/>
      <c r="N5095" s="20"/>
      <c r="O5095" s="20"/>
      <c r="P5095" s="20"/>
      <c r="Q5095" s="20"/>
      <c r="R5095" s="20"/>
    </row>
    <row r="5096" spans="13:18" x14ac:dyDescent="0.25">
      <c r="M5096" s="20"/>
      <c r="N5096" s="20"/>
      <c r="O5096" s="20"/>
      <c r="P5096" s="20"/>
      <c r="Q5096" s="20"/>
      <c r="R5096" s="20"/>
    </row>
    <row r="5097" spans="13:18" x14ac:dyDescent="0.25">
      <c r="M5097" s="20"/>
      <c r="N5097" s="20"/>
      <c r="O5097" s="20"/>
      <c r="P5097" s="20"/>
      <c r="Q5097" s="20"/>
      <c r="R5097" s="20"/>
    </row>
    <row r="5098" spans="13:18" x14ac:dyDescent="0.25">
      <c r="M5098" s="20"/>
      <c r="N5098" s="20"/>
      <c r="O5098" s="20"/>
      <c r="P5098" s="20"/>
      <c r="Q5098" s="20"/>
      <c r="R5098" s="20"/>
    </row>
    <row r="5099" spans="13:18" x14ac:dyDescent="0.25">
      <c r="M5099" s="20"/>
      <c r="N5099" s="20"/>
      <c r="O5099" s="20"/>
      <c r="P5099" s="20"/>
      <c r="Q5099" s="20"/>
      <c r="R5099" s="20"/>
    </row>
    <row r="5100" spans="13:18" x14ac:dyDescent="0.25">
      <c r="M5100" s="20"/>
      <c r="N5100" s="20"/>
      <c r="O5100" s="20"/>
      <c r="P5100" s="20"/>
      <c r="Q5100" s="20"/>
      <c r="R5100" s="20"/>
    </row>
    <row r="5101" spans="13:18" x14ac:dyDescent="0.25">
      <c r="M5101" s="20"/>
      <c r="N5101" s="20"/>
      <c r="O5101" s="20"/>
      <c r="P5101" s="20"/>
      <c r="Q5101" s="20"/>
      <c r="R5101" s="20"/>
    </row>
    <row r="5102" spans="13:18" x14ac:dyDescent="0.25">
      <c r="M5102" s="20"/>
      <c r="N5102" s="20"/>
      <c r="O5102" s="20"/>
      <c r="P5102" s="20"/>
      <c r="Q5102" s="20"/>
      <c r="R5102" s="20"/>
    </row>
    <row r="5103" spans="13:18" x14ac:dyDescent="0.25">
      <c r="M5103" s="20"/>
      <c r="N5103" s="20"/>
      <c r="O5103" s="20"/>
      <c r="P5103" s="20"/>
      <c r="Q5103" s="20"/>
      <c r="R5103" s="20"/>
    </row>
    <row r="5104" spans="13:18" x14ac:dyDescent="0.25">
      <c r="M5104" s="20"/>
      <c r="N5104" s="20"/>
      <c r="O5104" s="20"/>
      <c r="P5104" s="20"/>
      <c r="Q5104" s="20"/>
      <c r="R5104" s="20"/>
    </row>
    <row r="5105" spans="13:18" x14ac:dyDescent="0.25">
      <c r="M5105" s="20"/>
      <c r="N5105" s="20"/>
      <c r="O5105" s="20"/>
      <c r="P5105" s="20"/>
      <c r="Q5105" s="20"/>
      <c r="R5105" s="20"/>
    </row>
    <row r="5106" spans="13:18" x14ac:dyDescent="0.25">
      <c r="M5106" s="20"/>
      <c r="N5106" s="20"/>
      <c r="O5106" s="20"/>
      <c r="P5106" s="20"/>
      <c r="Q5106" s="20"/>
      <c r="R5106" s="20"/>
    </row>
    <row r="5107" spans="13:18" x14ac:dyDescent="0.25">
      <c r="M5107" s="20"/>
      <c r="N5107" s="20"/>
      <c r="O5107" s="20"/>
      <c r="P5107" s="20"/>
      <c r="Q5107" s="20"/>
      <c r="R5107" s="20"/>
    </row>
    <row r="5108" spans="13:18" x14ac:dyDescent="0.25">
      <c r="M5108" s="20"/>
      <c r="N5108" s="20"/>
      <c r="O5108" s="20"/>
      <c r="P5108" s="20"/>
      <c r="Q5108" s="20"/>
      <c r="R5108" s="20"/>
    </row>
    <row r="5109" spans="13:18" x14ac:dyDescent="0.25">
      <c r="M5109" s="20"/>
      <c r="N5109" s="20"/>
      <c r="O5109" s="20"/>
      <c r="P5109" s="20"/>
      <c r="Q5109" s="20"/>
      <c r="R5109" s="20"/>
    </row>
    <row r="5110" spans="13:18" x14ac:dyDescent="0.25">
      <c r="M5110" s="20"/>
      <c r="N5110" s="20"/>
      <c r="O5110" s="20"/>
      <c r="P5110" s="20"/>
      <c r="Q5110" s="20"/>
      <c r="R5110" s="20"/>
    </row>
    <row r="5111" spans="13:18" x14ac:dyDescent="0.25">
      <c r="M5111" s="20"/>
      <c r="N5111" s="20"/>
      <c r="O5111" s="20"/>
      <c r="P5111" s="20"/>
      <c r="Q5111" s="20"/>
      <c r="R5111" s="20"/>
    </row>
    <row r="5112" spans="13:18" x14ac:dyDescent="0.25">
      <c r="M5112" s="20"/>
      <c r="N5112" s="20"/>
      <c r="O5112" s="20"/>
      <c r="P5112" s="20"/>
      <c r="Q5112" s="20"/>
      <c r="R5112" s="20"/>
    </row>
    <row r="5113" spans="13:18" x14ac:dyDescent="0.25">
      <c r="M5113" s="20"/>
      <c r="N5113" s="20"/>
      <c r="O5113" s="20"/>
      <c r="P5113" s="20"/>
      <c r="Q5113" s="20"/>
      <c r="R5113" s="20"/>
    </row>
    <row r="5114" spans="13:18" x14ac:dyDescent="0.25">
      <c r="M5114" s="20"/>
      <c r="N5114" s="20"/>
      <c r="O5114" s="20"/>
      <c r="P5114" s="20"/>
      <c r="Q5114" s="20"/>
      <c r="R5114" s="20"/>
    </row>
    <row r="5115" spans="13:18" x14ac:dyDescent="0.25">
      <c r="M5115" s="20"/>
      <c r="N5115" s="20"/>
      <c r="O5115" s="20"/>
      <c r="P5115" s="20"/>
      <c r="Q5115" s="20"/>
      <c r="R5115" s="20"/>
    </row>
    <row r="5116" spans="13:18" x14ac:dyDescent="0.25">
      <c r="M5116" s="20"/>
      <c r="N5116" s="20"/>
      <c r="O5116" s="20"/>
      <c r="P5116" s="20"/>
      <c r="Q5116" s="20"/>
      <c r="R5116" s="20"/>
    </row>
    <row r="5117" spans="13:18" x14ac:dyDescent="0.25">
      <c r="M5117" s="20"/>
      <c r="N5117" s="20"/>
      <c r="O5117" s="20"/>
      <c r="P5117" s="20"/>
      <c r="Q5117" s="20"/>
      <c r="R5117" s="20"/>
    </row>
    <row r="5118" spans="13:18" x14ac:dyDescent="0.25">
      <c r="M5118" s="20"/>
      <c r="N5118" s="20"/>
      <c r="O5118" s="20"/>
      <c r="P5118" s="20"/>
      <c r="Q5118" s="20"/>
      <c r="R5118" s="20"/>
    </row>
    <row r="5119" spans="13:18" x14ac:dyDescent="0.25">
      <c r="M5119" s="20"/>
      <c r="N5119" s="20"/>
      <c r="O5119" s="20"/>
      <c r="P5119" s="20"/>
      <c r="Q5119" s="20"/>
      <c r="R5119" s="20"/>
    </row>
    <row r="5120" spans="13:18" x14ac:dyDescent="0.25">
      <c r="M5120" s="20"/>
      <c r="N5120" s="20"/>
      <c r="O5120" s="20"/>
      <c r="P5120" s="20"/>
      <c r="Q5120" s="20"/>
      <c r="R5120" s="20"/>
    </row>
    <row r="5121" spans="13:18" x14ac:dyDescent="0.25">
      <c r="M5121" s="20"/>
      <c r="N5121" s="20"/>
      <c r="O5121" s="20"/>
      <c r="P5121" s="20"/>
      <c r="Q5121" s="20"/>
      <c r="R5121" s="20"/>
    </row>
    <row r="5122" spans="13:18" x14ac:dyDescent="0.25">
      <c r="M5122" s="20"/>
      <c r="N5122" s="20"/>
      <c r="O5122" s="20"/>
      <c r="P5122" s="20"/>
      <c r="Q5122" s="20"/>
      <c r="R5122" s="20"/>
    </row>
    <row r="5123" spans="13:18" x14ac:dyDescent="0.25">
      <c r="M5123" s="20"/>
      <c r="N5123" s="20"/>
      <c r="O5123" s="20"/>
      <c r="P5123" s="20"/>
      <c r="Q5123" s="20"/>
      <c r="R5123" s="20"/>
    </row>
    <row r="5124" spans="13:18" x14ac:dyDescent="0.25">
      <c r="M5124" s="20"/>
      <c r="N5124" s="20"/>
      <c r="O5124" s="20"/>
      <c r="P5124" s="20"/>
      <c r="Q5124" s="20"/>
      <c r="R5124" s="20"/>
    </row>
    <row r="5125" spans="13:18" x14ac:dyDescent="0.25">
      <c r="M5125" s="20"/>
      <c r="N5125" s="20"/>
      <c r="O5125" s="20"/>
      <c r="P5125" s="20"/>
      <c r="Q5125" s="20"/>
      <c r="R5125" s="20"/>
    </row>
    <row r="5126" spans="13:18" x14ac:dyDescent="0.25">
      <c r="M5126" s="20"/>
      <c r="N5126" s="20"/>
      <c r="O5126" s="20"/>
      <c r="P5126" s="20"/>
      <c r="Q5126" s="20"/>
      <c r="R5126" s="20"/>
    </row>
    <row r="5127" spans="13:18" x14ac:dyDescent="0.25">
      <c r="M5127" s="20"/>
      <c r="N5127" s="20"/>
      <c r="O5127" s="20"/>
      <c r="P5127" s="20"/>
      <c r="Q5127" s="20"/>
      <c r="R5127" s="20"/>
    </row>
    <row r="5128" spans="13:18" x14ac:dyDescent="0.25">
      <c r="M5128" s="20"/>
      <c r="N5128" s="20"/>
      <c r="O5128" s="20"/>
      <c r="P5128" s="20"/>
      <c r="Q5128" s="20"/>
      <c r="R5128" s="20"/>
    </row>
    <row r="5129" spans="13:18" x14ac:dyDescent="0.25">
      <c r="M5129" s="20"/>
      <c r="N5129" s="20"/>
      <c r="O5129" s="20"/>
      <c r="P5129" s="20"/>
      <c r="Q5129" s="20"/>
      <c r="R5129" s="20"/>
    </row>
    <row r="5130" spans="13:18" x14ac:dyDescent="0.25">
      <c r="M5130" s="20"/>
      <c r="N5130" s="20"/>
      <c r="O5130" s="20"/>
      <c r="P5130" s="20"/>
      <c r="Q5130" s="20"/>
      <c r="R5130" s="20"/>
    </row>
    <row r="5131" spans="13:18" x14ac:dyDescent="0.25">
      <c r="M5131" s="20"/>
      <c r="N5131" s="20"/>
      <c r="O5131" s="20"/>
      <c r="P5131" s="20"/>
      <c r="Q5131" s="20"/>
      <c r="R5131" s="20"/>
    </row>
    <row r="5132" spans="13:18" x14ac:dyDescent="0.25">
      <c r="M5132" s="20"/>
      <c r="N5132" s="20"/>
      <c r="O5132" s="20"/>
      <c r="P5132" s="20"/>
      <c r="Q5132" s="20"/>
      <c r="R5132" s="20"/>
    </row>
    <row r="5133" spans="13:18" x14ac:dyDescent="0.25">
      <c r="M5133" s="20"/>
      <c r="N5133" s="20"/>
      <c r="O5133" s="20"/>
      <c r="P5133" s="20"/>
      <c r="Q5133" s="20"/>
      <c r="R5133" s="20"/>
    </row>
    <row r="5134" spans="13:18" x14ac:dyDescent="0.25">
      <c r="M5134" s="20"/>
      <c r="N5134" s="20"/>
      <c r="O5134" s="20"/>
      <c r="P5134" s="20"/>
      <c r="Q5134" s="20"/>
      <c r="R5134" s="20"/>
    </row>
    <row r="5135" spans="13:18" x14ac:dyDescent="0.25">
      <c r="M5135" s="20"/>
      <c r="N5135" s="20"/>
      <c r="O5135" s="20"/>
      <c r="P5135" s="20"/>
      <c r="Q5135" s="20"/>
      <c r="R5135" s="20"/>
    </row>
    <row r="5136" spans="13:18" x14ac:dyDescent="0.25">
      <c r="M5136" s="20"/>
      <c r="N5136" s="20"/>
      <c r="O5136" s="20"/>
      <c r="P5136" s="20"/>
      <c r="Q5136" s="20"/>
      <c r="R5136" s="20"/>
    </row>
    <row r="5137" spans="13:18" x14ac:dyDescent="0.25">
      <c r="M5137" s="20"/>
      <c r="N5137" s="20"/>
      <c r="O5137" s="20"/>
      <c r="P5137" s="20"/>
      <c r="Q5137" s="20"/>
      <c r="R5137" s="20"/>
    </row>
    <row r="5138" spans="13:18" x14ac:dyDescent="0.25">
      <c r="M5138" s="20"/>
      <c r="N5138" s="20"/>
      <c r="O5138" s="20"/>
      <c r="P5138" s="20"/>
      <c r="Q5138" s="20"/>
      <c r="R5138" s="20"/>
    </row>
    <row r="5139" spans="13:18" x14ac:dyDescent="0.25">
      <c r="M5139" s="20"/>
      <c r="N5139" s="20"/>
      <c r="O5139" s="20"/>
      <c r="P5139" s="20"/>
      <c r="Q5139" s="20"/>
      <c r="R5139" s="20"/>
    </row>
    <row r="5140" spans="13:18" x14ac:dyDescent="0.25">
      <c r="M5140" s="20"/>
      <c r="N5140" s="20"/>
      <c r="O5140" s="20"/>
      <c r="P5140" s="20"/>
      <c r="Q5140" s="20"/>
      <c r="R5140" s="20"/>
    </row>
    <row r="5141" spans="13:18" x14ac:dyDescent="0.25">
      <c r="M5141" s="20"/>
      <c r="N5141" s="20"/>
      <c r="O5141" s="20"/>
      <c r="P5141" s="20"/>
      <c r="Q5141" s="20"/>
      <c r="R5141" s="20"/>
    </row>
    <row r="5142" spans="13:18" x14ac:dyDescent="0.25">
      <c r="M5142" s="20"/>
      <c r="N5142" s="20"/>
      <c r="O5142" s="20"/>
      <c r="P5142" s="20"/>
      <c r="Q5142" s="20"/>
      <c r="R5142" s="20"/>
    </row>
    <row r="5143" spans="13:18" x14ac:dyDescent="0.25">
      <c r="M5143" s="20"/>
      <c r="N5143" s="20"/>
      <c r="O5143" s="20"/>
      <c r="P5143" s="20"/>
      <c r="Q5143" s="20"/>
      <c r="R5143" s="20"/>
    </row>
    <row r="5144" spans="13:18" x14ac:dyDescent="0.25">
      <c r="M5144" s="20"/>
      <c r="N5144" s="20"/>
      <c r="O5144" s="20"/>
      <c r="P5144" s="20"/>
      <c r="Q5144" s="20"/>
      <c r="R5144" s="20"/>
    </row>
    <row r="5145" spans="13:18" x14ac:dyDescent="0.25">
      <c r="M5145" s="20"/>
      <c r="N5145" s="20"/>
      <c r="O5145" s="20"/>
      <c r="P5145" s="20"/>
      <c r="Q5145" s="20"/>
      <c r="R5145" s="20"/>
    </row>
    <row r="5146" spans="13:18" x14ac:dyDescent="0.25">
      <c r="M5146" s="20"/>
      <c r="N5146" s="20"/>
      <c r="O5146" s="20"/>
      <c r="P5146" s="20"/>
      <c r="Q5146" s="20"/>
      <c r="R5146" s="20"/>
    </row>
    <row r="5147" spans="13:18" x14ac:dyDescent="0.25">
      <c r="M5147" s="20"/>
      <c r="N5147" s="20"/>
      <c r="O5147" s="20"/>
      <c r="P5147" s="20"/>
      <c r="Q5147" s="20"/>
      <c r="R5147" s="20"/>
    </row>
    <row r="5148" spans="13:18" x14ac:dyDescent="0.25">
      <c r="M5148" s="20"/>
      <c r="N5148" s="20"/>
      <c r="O5148" s="20"/>
      <c r="P5148" s="20"/>
      <c r="Q5148" s="20"/>
      <c r="R5148" s="20"/>
    </row>
    <row r="5149" spans="13:18" x14ac:dyDescent="0.25">
      <c r="M5149" s="20"/>
      <c r="N5149" s="20"/>
      <c r="O5149" s="20"/>
      <c r="P5149" s="20"/>
      <c r="Q5149" s="20"/>
      <c r="R5149" s="20"/>
    </row>
    <row r="5150" spans="13:18" x14ac:dyDescent="0.25">
      <c r="M5150" s="20"/>
      <c r="N5150" s="20"/>
      <c r="O5150" s="20"/>
      <c r="P5150" s="20"/>
      <c r="Q5150" s="20"/>
      <c r="R5150" s="20"/>
    </row>
    <row r="5151" spans="13:18" x14ac:dyDescent="0.25">
      <c r="M5151" s="20"/>
      <c r="N5151" s="20"/>
      <c r="O5151" s="20"/>
      <c r="P5151" s="20"/>
      <c r="Q5151" s="20"/>
      <c r="R5151" s="20"/>
    </row>
    <row r="5152" spans="13:18" x14ac:dyDescent="0.25">
      <c r="M5152" s="20"/>
      <c r="N5152" s="20"/>
      <c r="O5152" s="20"/>
      <c r="P5152" s="20"/>
      <c r="Q5152" s="20"/>
      <c r="R5152" s="20"/>
    </row>
    <row r="5153" spans="13:18" x14ac:dyDescent="0.25">
      <c r="M5153" s="20"/>
      <c r="N5153" s="20"/>
      <c r="O5153" s="20"/>
      <c r="P5153" s="20"/>
      <c r="Q5153" s="20"/>
      <c r="R5153" s="20"/>
    </row>
    <row r="5154" spans="13:18" x14ac:dyDescent="0.25">
      <c r="M5154" s="20"/>
      <c r="N5154" s="20"/>
      <c r="O5154" s="20"/>
      <c r="P5154" s="20"/>
      <c r="Q5154" s="20"/>
      <c r="R5154" s="20"/>
    </row>
    <row r="5155" spans="13:18" x14ac:dyDescent="0.25">
      <c r="M5155" s="20"/>
      <c r="N5155" s="20"/>
      <c r="O5155" s="20"/>
      <c r="P5155" s="20"/>
      <c r="Q5155" s="20"/>
      <c r="R5155" s="20"/>
    </row>
    <row r="5156" spans="13:18" x14ac:dyDescent="0.25">
      <c r="M5156" s="20"/>
      <c r="N5156" s="20"/>
      <c r="O5156" s="20"/>
      <c r="P5156" s="20"/>
      <c r="Q5156" s="20"/>
      <c r="R5156" s="20"/>
    </row>
    <row r="5157" spans="13:18" x14ac:dyDescent="0.25">
      <c r="M5157" s="20"/>
      <c r="N5157" s="20"/>
      <c r="O5157" s="20"/>
      <c r="P5157" s="20"/>
      <c r="Q5157" s="20"/>
      <c r="R5157" s="20"/>
    </row>
    <row r="5158" spans="13:18" x14ac:dyDescent="0.25">
      <c r="M5158" s="20"/>
      <c r="N5158" s="20"/>
      <c r="O5158" s="20"/>
      <c r="P5158" s="20"/>
      <c r="Q5158" s="20"/>
      <c r="R5158" s="20"/>
    </row>
    <row r="5159" spans="13:18" x14ac:dyDescent="0.25">
      <c r="M5159" s="20"/>
      <c r="N5159" s="20"/>
      <c r="O5159" s="20"/>
      <c r="P5159" s="20"/>
      <c r="Q5159" s="20"/>
      <c r="R5159" s="20"/>
    </row>
    <row r="5160" spans="13:18" x14ac:dyDescent="0.25">
      <c r="M5160" s="20"/>
      <c r="N5160" s="20"/>
      <c r="O5160" s="20"/>
      <c r="P5160" s="20"/>
      <c r="Q5160" s="20"/>
      <c r="R5160" s="20"/>
    </row>
    <row r="5161" spans="13:18" x14ac:dyDescent="0.25">
      <c r="M5161" s="20"/>
      <c r="N5161" s="20"/>
      <c r="O5161" s="20"/>
      <c r="P5161" s="20"/>
      <c r="Q5161" s="20"/>
      <c r="R5161" s="20"/>
    </row>
    <row r="5162" spans="13:18" x14ac:dyDescent="0.25">
      <c r="M5162" s="20"/>
      <c r="N5162" s="20"/>
      <c r="O5162" s="20"/>
      <c r="P5162" s="20"/>
      <c r="Q5162" s="20"/>
      <c r="R5162" s="20"/>
    </row>
    <row r="5163" spans="13:18" x14ac:dyDescent="0.25">
      <c r="M5163" s="20"/>
      <c r="N5163" s="20"/>
      <c r="O5163" s="20"/>
      <c r="P5163" s="20"/>
      <c r="Q5163" s="20"/>
      <c r="R5163" s="20"/>
    </row>
    <row r="5164" spans="13:18" x14ac:dyDescent="0.25">
      <c r="M5164" s="20"/>
      <c r="N5164" s="20"/>
      <c r="O5164" s="20"/>
      <c r="P5164" s="20"/>
      <c r="Q5164" s="20"/>
      <c r="R5164" s="20"/>
    </row>
    <row r="5165" spans="13:18" x14ac:dyDescent="0.25">
      <c r="M5165" s="20"/>
      <c r="N5165" s="20"/>
      <c r="O5165" s="20"/>
      <c r="P5165" s="20"/>
      <c r="Q5165" s="20"/>
      <c r="R5165" s="20"/>
    </row>
    <row r="5166" spans="13:18" x14ac:dyDescent="0.25">
      <c r="M5166" s="20"/>
      <c r="N5166" s="20"/>
      <c r="O5166" s="20"/>
      <c r="P5166" s="20"/>
      <c r="Q5166" s="20"/>
      <c r="R5166" s="20"/>
    </row>
    <row r="5167" spans="13:18" x14ac:dyDescent="0.25">
      <c r="M5167" s="20"/>
      <c r="N5167" s="20"/>
      <c r="O5167" s="20"/>
      <c r="P5167" s="20"/>
      <c r="Q5167" s="20"/>
      <c r="R5167" s="20"/>
    </row>
    <row r="5168" spans="13:18" x14ac:dyDescent="0.25">
      <c r="M5168" s="20"/>
      <c r="N5168" s="20"/>
      <c r="O5168" s="20"/>
      <c r="P5168" s="20"/>
      <c r="Q5168" s="20"/>
      <c r="R5168" s="20"/>
    </row>
    <row r="5169" spans="13:18" x14ac:dyDescent="0.25">
      <c r="M5169" s="20"/>
      <c r="N5169" s="20"/>
      <c r="O5169" s="20"/>
      <c r="P5169" s="20"/>
      <c r="Q5169" s="20"/>
      <c r="R5169" s="20"/>
    </row>
    <row r="5170" spans="13:18" x14ac:dyDescent="0.25">
      <c r="M5170" s="20"/>
      <c r="N5170" s="20"/>
      <c r="O5170" s="20"/>
      <c r="P5170" s="20"/>
      <c r="Q5170" s="20"/>
      <c r="R5170" s="20"/>
    </row>
    <row r="5171" spans="13:18" x14ac:dyDescent="0.25">
      <c r="M5171" s="20"/>
      <c r="N5171" s="20"/>
      <c r="O5171" s="20"/>
      <c r="P5171" s="20"/>
      <c r="Q5171" s="20"/>
      <c r="R5171" s="20"/>
    </row>
    <row r="5172" spans="13:18" x14ac:dyDescent="0.25">
      <c r="M5172" s="20"/>
      <c r="N5172" s="20"/>
      <c r="O5172" s="20"/>
      <c r="P5172" s="20"/>
      <c r="Q5172" s="20"/>
      <c r="R5172" s="20"/>
    </row>
    <row r="5173" spans="13:18" x14ac:dyDescent="0.25">
      <c r="M5173" s="20"/>
      <c r="N5173" s="20"/>
      <c r="O5173" s="20"/>
      <c r="P5173" s="20"/>
      <c r="Q5173" s="20"/>
      <c r="R5173" s="20"/>
    </row>
    <row r="5174" spans="13:18" x14ac:dyDescent="0.25">
      <c r="M5174" s="20"/>
      <c r="N5174" s="20"/>
      <c r="O5174" s="20"/>
      <c r="P5174" s="20"/>
      <c r="Q5174" s="20"/>
      <c r="R5174" s="20"/>
    </row>
    <row r="5175" spans="13:18" x14ac:dyDescent="0.25">
      <c r="M5175" s="20"/>
      <c r="N5175" s="20"/>
      <c r="O5175" s="20"/>
      <c r="P5175" s="20"/>
      <c r="Q5175" s="20"/>
      <c r="R5175" s="20"/>
    </row>
    <row r="5176" spans="13:18" x14ac:dyDescent="0.25">
      <c r="M5176" s="20"/>
      <c r="N5176" s="20"/>
      <c r="O5176" s="20"/>
      <c r="P5176" s="20"/>
      <c r="Q5176" s="20"/>
      <c r="R5176" s="20"/>
    </row>
    <row r="5177" spans="13:18" x14ac:dyDescent="0.25">
      <c r="M5177" s="20"/>
      <c r="N5177" s="20"/>
      <c r="O5177" s="20"/>
      <c r="P5177" s="20"/>
      <c r="Q5177" s="20"/>
      <c r="R5177" s="20"/>
    </row>
    <row r="5178" spans="13:18" x14ac:dyDescent="0.25">
      <c r="M5178" s="20"/>
      <c r="N5178" s="20"/>
      <c r="O5178" s="20"/>
      <c r="P5178" s="20"/>
      <c r="Q5178" s="20"/>
      <c r="R5178" s="20"/>
    </row>
    <row r="5179" spans="13:18" x14ac:dyDescent="0.25">
      <c r="M5179" s="20"/>
      <c r="N5179" s="20"/>
      <c r="O5179" s="20"/>
      <c r="P5179" s="20"/>
      <c r="Q5179" s="20"/>
      <c r="R5179" s="20"/>
    </row>
    <row r="5180" spans="13:18" x14ac:dyDescent="0.25">
      <c r="M5180" s="20"/>
      <c r="N5180" s="20"/>
      <c r="O5180" s="20"/>
      <c r="P5180" s="20"/>
      <c r="Q5180" s="20"/>
      <c r="R5180" s="20"/>
    </row>
    <row r="5181" spans="13:18" x14ac:dyDescent="0.25">
      <c r="M5181" s="20"/>
      <c r="N5181" s="20"/>
      <c r="O5181" s="20"/>
      <c r="P5181" s="20"/>
      <c r="Q5181" s="20"/>
      <c r="R5181" s="20"/>
    </row>
    <row r="5182" spans="13:18" x14ac:dyDescent="0.25">
      <c r="M5182" s="20"/>
      <c r="N5182" s="20"/>
      <c r="O5182" s="20"/>
      <c r="P5182" s="20"/>
      <c r="Q5182" s="20"/>
      <c r="R5182" s="20"/>
    </row>
    <row r="5183" spans="13:18" x14ac:dyDescent="0.25">
      <c r="M5183" s="20"/>
      <c r="N5183" s="20"/>
      <c r="O5183" s="20"/>
      <c r="P5183" s="20"/>
      <c r="Q5183" s="20"/>
      <c r="R5183" s="20"/>
    </row>
    <row r="5184" spans="13:18" x14ac:dyDescent="0.25">
      <c r="M5184" s="20"/>
      <c r="N5184" s="20"/>
      <c r="O5184" s="20"/>
      <c r="P5184" s="20"/>
      <c r="Q5184" s="20"/>
      <c r="R5184" s="20"/>
    </row>
    <row r="5185" spans="13:18" x14ac:dyDescent="0.25">
      <c r="M5185" s="20"/>
      <c r="N5185" s="20"/>
      <c r="O5185" s="20"/>
      <c r="P5185" s="20"/>
      <c r="Q5185" s="20"/>
      <c r="R5185" s="20"/>
    </row>
    <row r="5186" spans="13:18" x14ac:dyDescent="0.25">
      <c r="M5186" s="20"/>
      <c r="N5186" s="20"/>
      <c r="O5186" s="20"/>
      <c r="P5186" s="20"/>
      <c r="Q5186" s="20"/>
      <c r="R5186" s="20"/>
    </row>
    <row r="5187" spans="13:18" x14ac:dyDescent="0.25">
      <c r="M5187" s="20"/>
      <c r="N5187" s="20"/>
      <c r="O5187" s="20"/>
      <c r="P5187" s="20"/>
      <c r="Q5187" s="20"/>
      <c r="R5187" s="20"/>
    </row>
    <row r="5188" spans="13:18" x14ac:dyDescent="0.25">
      <c r="M5188" s="20"/>
      <c r="N5188" s="20"/>
      <c r="O5188" s="20"/>
      <c r="P5188" s="20"/>
      <c r="Q5188" s="20"/>
      <c r="R5188" s="20"/>
    </row>
    <row r="5189" spans="13:18" x14ac:dyDescent="0.25">
      <c r="M5189" s="20"/>
      <c r="N5189" s="20"/>
      <c r="O5189" s="20"/>
      <c r="P5189" s="20"/>
      <c r="Q5189" s="20"/>
      <c r="R5189" s="20"/>
    </row>
    <row r="5190" spans="13:18" x14ac:dyDescent="0.25">
      <c r="M5190" s="20"/>
      <c r="N5190" s="20"/>
      <c r="O5190" s="20"/>
      <c r="P5190" s="20"/>
      <c r="Q5190" s="20"/>
      <c r="R5190" s="20"/>
    </row>
    <row r="5191" spans="13:18" x14ac:dyDescent="0.25">
      <c r="M5191" s="20"/>
      <c r="N5191" s="20"/>
      <c r="O5191" s="20"/>
      <c r="P5191" s="20"/>
      <c r="Q5191" s="20"/>
      <c r="R5191" s="20"/>
    </row>
    <row r="5192" spans="13:18" x14ac:dyDescent="0.25">
      <c r="M5192" s="20"/>
      <c r="N5192" s="20"/>
      <c r="O5192" s="20"/>
      <c r="P5192" s="20"/>
      <c r="Q5192" s="20"/>
      <c r="R5192" s="20"/>
    </row>
    <row r="5193" spans="13:18" x14ac:dyDescent="0.25">
      <c r="M5193" s="20"/>
      <c r="N5193" s="20"/>
      <c r="O5193" s="20"/>
      <c r="P5193" s="20"/>
      <c r="Q5193" s="20"/>
      <c r="R5193" s="20"/>
    </row>
    <row r="5194" spans="13:18" x14ac:dyDescent="0.25">
      <c r="M5194" s="20"/>
      <c r="N5194" s="20"/>
      <c r="O5194" s="20"/>
      <c r="P5194" s="20"/>
      <c r="Q5194" s="20"/>
      <c r="R5194" s="20"/>
    </row>
    <row r="5195" spans="13:18" x14ac:dyDescent="0.25">
      <c r="M5195" s="20"/>
      <c r="N5195" s="20"/>
      <c r="O5195" s="20"/>
      <c r="P5195" s="20"/>
      <c r="Q5195" s="20"/>
      <c r="R5195" s="20"/>
    </row>
    <row r="5196" spans="13:18" x14ac:dyDescent="0.25">
      <c r="M5196" s="20"/>
      <c r="N5196" s="20"/>
      <c r="O5196" s="20"/>
      <c r="P5196" s="20"/>
      <c r="Q5196" s="20"/>
      <c r="R5196" s="20"/>
    </row>
    <row r="5197" spans="13:18" x14ac:dyDescent="0.25">
      <c r="M5197" s="20"/>
      <c r="N5197" s="20"/>
      <c r="O5197" s="20"/>
      <c r="P5197" s="20"/>
      <c r="Q5197" s="20"/>
      <c r="R5197" s="20"/>
    </row>
    <row r="5198" spans="13:18" x14ac:dyDescent="0.25">
      <c r="M5198" s="20"/>
      <c r="N5198" s="20"/>
      <c r="O5198" s="20"/>
      <c r="P5198" s="20"/>
      <c r="Q5198" s="20"/>
      <c r="R5198" s="20"/>
    </row>
    <row r="5199" spans="13:18" x14ac:dyDescent="0.25">
      <c r="M5199" s="20"/>
      <c r="N5199" s="20"/>
      <c r="O5199" s="20"/>
      <c r="P5199" s="20"/>
      <c r="Q5199" s="20"/>
      <c r="R5199" s="20"/>
    </row>
    <row r="5200" spans="13:18" x14ac:dyDescent="0.25">
      <c r="M5200" s="20"/>
      <c r="N5200" s="20"/>
      <c r="O5200" s="20"/>
      <c r="P5200" s="20"/>
      <c r="Q5200" s="20"/>
      <c r="R5200" s="20"/>
    </row>
    <row r="5201" spans="13:18" x14ac:dyDescent="0.25">
      <c r="M5201" s="20"/>
      <c r="N5201" s="20"/>
      <c r="O5201" s="20"/>
      <c r="P5201" s="20"/>
      <c r="Q5201" s="20"/>
      <c r="R5201" s="20"/>
    </row>
    <row r="5202" spans="13:18" x14ac:dyDescent="0.25">
      <c r="M5202" s="20"/>
      <c r="N5202" s="20"/>
      <c r="O5202" s="20"/>
      <c r="P5202" s="20"/>
      <c r="Q5202" s="20"/>
      <c r="R5202" s="20"/>
    </row>
    <row r="5203" spans="13:18" x14ac:dyDescent="0.25">
      <c r="M5203" s="20"/>
      <c r="N5203" s="20"/>
      <c r="O5203" s="20"/>
      <c r="P5203" s="20"/>
      <c r="Q5203" s="20"/>
      <c r="R5203" s="20"/>
    </row>
    <row r="5204" spans="13:18" x14ac:dyDescent="0.25">
      <c r="M5204" s="20"/>
      <c r="N5204" s="20"/>
      <c r="O5204" s="20"/>
      <c r="P5204" s="20"/>
      <c r="Q5204" s="20"/>
      <c r="R5204" s="20"/>
    </row>
    <row r="5205" spans="13:18" x14ac:dyDescent="0.25">
      <c r="M5205" s="20"/>
      <c r="N5205" s="20"/>
      <c r="O5205" s="20"/>
      <c r="P5205" s="20"/>
      <c r="Q5205" s="20"/>
      <c r="R5205" s="20"/>
    </row>
    <row r="5206" spans="13:18" x14ac:dyDescent="0.25">
      <c r="M5206" s="20"/>
      <c r="N5206" s="20"/>
      <c r="O5206" s="20"/>
      <c r="P5206" s="20"/>
      <c r="Q5206" s="20"/>
      <c r="R5206" s="20"/>
    </row>
    <row r="5207" spans="13:18" x14ac:dyDescent="0.25">
      <c r="M5207" s="20"/>
      <c r="N5207" s="20"/>
      <c r="O5207" s="20"/>
      <c r="P5207" s="20"/>
      <c r="Q5207" s="20"/>
      <c r="R5207" s="20"/>
    </row>
    <row r="5208" spans="13:18" x14ac:dyDescent="0.25">
      <c r="M5208" s="20"/>
      <c r="N5208" s="20"/>
      <c r="O5208" s="20"/>
      <c r="P5208" s="20"/>
      <c r="Q5208" s="20"/>
      <c r="R5208" s="20"/>
    </row>
    <row r="5209" spans="13:18" x14ac:dyDescent="0.25">
      <c r="M5209" s="20"/>
      <c r="N5209" s="20"/>
      <c r="O5209" s="20"/>
      <c r="P5209" s="20"/>
      <c r="Q5209" s="20"/>
      <c r="R5209" s="20"/>
    </row>
    <row r="5210" spans="13:18" x14ac:dyDescent="0.25">
      <c r="M5210" s="20"/>
      <c r="N5210" s="20"/>
      <c r="O5210" s="20"/>
      <c r="P5210" s="20"/>
      <c r="Q5210" s="20"/>
      <c r="R5210" s="20"/>
    </row>
    <row r="5211" spans="13:18" x14ac:dyDescent="0.25">
      <c r="M5211" s="20"/>
      <c r="N5211" s="20"/>
      <c r="O5211" s="20"/>
      <c r="P5211" s="20"/>
      <c r="Q5211" s="20"/>
      <c r="R5211" s="20"/>
    </row>
    <row r="5212" spans="13:18" x14ac:dyDescent="0.25">
      <c r="M5212" s="20"/>
      <c r="N5212" s="20"/>
      <c r="O5212" s="20"/>
      <c r="P5212" s="20"/>
      <c r="Q5212" s="20"/>
      <c r="R5212" s="20"/>
    </row>
    <row r="5213" spans="13:18" x14ac:dyDescent="0.25">
      <c r="M5213" s="20"/>
      <c r="N5213" s="20"/>
      <c r="O5213" s="20"/>
      <c r="P5213" s="20"/>
      <c r="Q5213" s="20"/>
      <c r="R5213" s="20"/>
    </row>
    <row r="5214" spans="13:18" x14ac:dyDescent="0.25">
      <c r="M5214" s="20"/>
      <c r="N5214" s="20"/>
      <c r="O5214" s="20"/>
      <c r="P5214" s="20"/>
      <c r="Q5214" s="20"/>
      <c r="R5214" s="20"/>
    </row>
    <row r="5215" spans="13:18" x14ac:dyDescent="0.25">
      <c r="M5215" s="20"/>
      <c r="N5215" s="20"/>
      <c r="O5215" s="20"/>
      <c r="P5215" s="20"/>
      <c r="Q5215" s="20"/>
      <c r="R5215" s="20"/>
    </row>
    <row r="5216" spans="13:18" x14ac:dyDescent="0.25">
      <c r="M5216" s="20"/>
      <c r="N5216" s="20"/>
      <c r="O5216" s="20"/>
      <c r="P5216" s="20"/>
      <c r="Q5216" s="20"/>
      <c r="R5216" s="20"/>
    </row>
    <row r="5217" spans="13:18" x14ac:dyDescent="0.25">
      <c r="M5217" s="20"/>
      <c r="N5217" s="20"/>
      <c r="O5217" s="20"/>
      <c r="P5217" s="20"/>
      <c r="Q5217" s="20"/>
      <c r="R5217" s="20"/>
    </row>
    <row r="5218" spans="13:18" x14ac:dyDescent="0.25">
      <c r="M5218" s="20"/>
      <c r="N5218" s="20"/>
      <c r="O5218" s="20"/>
      <c r="P5218" s="20"/>
      <c r="Q5218" s="20"/>
      <c r="R5218" s="20"/>
    </row>
    <row r="5219" spans="13:18" x14ac:dyDescent="0.25">
      <c r="M5219" s="20"/>
      <c r="N5219" s="20"/>
      <c r="O5219" s="20"/>
      <c r="P5219" s="20"/>
      <c r="Q5219" s="20"/>
      <c r="R5219" s="20"/>
    </row>
    <row r="5220" spans="13:18" x14ac:dyDescent="0.25">
      <c r="M5220" s="20"/>
      <c r="N5220" s="20"/>
      <c r="O5220" s="20"/>
      <c r="P5220" s="20"/>
      <c r="Q5220" s="20"/>
      <c r="R5220" s="20"/>
    </row>
    <row r="5221" spans="13:18" x14ac:dyDescent="0.25">
      <c r="M5221" s="20"/>
      <c r="N5221" s="20"/>
      <c r="O5221" s="20"/>
      <c r="P5221" s="20"/>
      <c r="Q5221" s="20"/>
      <c r="R5221" s="20"/>
    </row>
    <row r="5222" spans="13:18" x14ac:dyDescent="0.25">
      <c r="M5222" s="20"/>
      <c r="N5222" s="20"/>
      <c r="O5222" s="20"/>
      <c r="P5222" s="20"/>
      <c r="Q5222" s="20"/>
      <c r="R5222" s="20"/>
    </row>
    <row r="5223" spans="13:18" x14ac:dyDescent="0.25">
      <c r="M5223" s="20"/>
      <c r="N5223" s="20"/>
      <c r="O5223" s="20"/>
      <c r="P5223" s="20"/>
      <c r="Q5223" s="20"/>
      <c r="R5223" s="20"/>
    </row>
    <row r="5224" spans="13:18" x14ac:dyDescent="0.25">
      <c r="M5224" s="20"/>
      <c r="N5224" s="20"/>
      <c r="O5224" s="20"/>
      <c r="P5224" s="20"/>
      <c r="Q5224" s="20"/>
      <c r="R5224" s="20"/>
    </row>
    <row r="5225" spans="13:18" x14ac:dyDescent="0.25">
      <c r="M5225" s="20"/>
      <c r="N5225" s="20"/>
      <c r="O5225" s="20"/>
      <c r="P5225" s="20"/>
      <c r="Q5225" s="20"/>
      <c r="R5225" s="20"/>
    </row>
    <row r="5226" spans="13:18" x14ac:dyDescent="0.25">
      <c r="M5226" s="20"/>
      <c r="N5226" s="20"/>
      <c r="O5226" s="20"/>
      <c r="P5226" s="20"/>
      <c r="Q5226" s="20"/>
      <c r="R5226" s="20"/>
    </row>
    <row r="5227" spans="13:18" x14ac:dyDescent="0.25">
      <c r="M5227" s="20"/>
      <c r="N5227" s="20"/>
      <c r="O5227" s="20"/>
      <c r="P5227" s="20"/>
      <c r="Q5227" s="20"/>
      <c r="R5227" s="20"/>
    </row>
    <row r="5228" spans="13:18" x14ac:dyDescent="0.25">
      <c r="M5228" s="20"/>
      <c r="N5228" s="20"/>
      <c r="O5228" s="20"/>
      <c r="P5228" s="20"/>
      <c r="Q5228" s="20"/>
      <c r="R5228" s="20"/>
    </row>
    <row r="5229" spans="13:18" x14ac:dyDescent="0.25">
      <c r="M5229" s="20"/>
      <c r="N5229" s="20"/>
      <c r="O5229" s="20"/>
      <c r="P5229" s="20"/>
      <c r="Q5229" s="20"/>
      <c r="R5229" s="20"/>
    </row>
    <row r="5230" spans="13:18" x14ac:dyDescent="0.25">
      <c r="M5230" s="20"/>
      <c r="N5230" s="20"/>
      <c r="O5230" s="20"/>
      <c r="P5230" s="20"/>
      <c r="Q5230" s="20"/>
      <c r="R5230" s="20"/>
    </row>
    <row r="5231" spans="13:18" x14ac:dyDescent="0.25">
      <c r="M5231" s="20"/>
      <c r="N5231" s="20"/>
      <c r="O5231" s="20"/>
      <c r="P5231" s="20"/>
      <c r="Q5231" s="20"/>
      <c r="R5231" s="20"/>
    </row>
    <row r="5232" spans="13:18" x14ac:dyDescent="0.25">
      <c r="M5232" s="20"/>
      <c r="N5232" s="20"/>
      <c r="O5232" s="20"/>
      <c r="P5232" s="20"/>
      <c r="Q5232" s="20"/>
      <c r="R5232" s="20"/>
    </row>
    <row r="5233" spans="13:18" x14ac:dyDescent="0.25">
      <c r="M5233" s="20"/>
      <c r="N5233" s="20"/>
      <c r="O5233" s="20"/>
      <c r="P5233" s="20"/>
      <c r="Q5233" s="20"/>
      <c r="R5233" s="20"/>
    </row>
    <row r="5234" spans="13:18" x14ac:dyDescent="0.25">
      <c r="M5234" s="20"/>
      <c r="N5234" s="20"/>
      <c r="O5234" s="20"/>
      <c r="P5234" s="20"/>
      <c r="Q5234" s="20"/>
      <c r="R5234" s="20"/>
    </row>
    <row r="5235" spans="13:18" x14ac:dyDescent="0.25">
      <c r="M5235" s="20"/>
      <c r="N5235" s="20"/>
      <c r="O5235" s="20"/>
      <c r="P5235" s="20"/>
      <c r="Q5235" s="20"/>
      <c r="R5235" s="20"/>
    </row>
    <row r="5236" spans="13:18" x14ac:dyDescent="0.25">
      <c r="M5236" s="20"/>
      <c r="N5236" s="20"/>
      <c r="O5236" s="20"/>
      <c r="P5236" s="20"/>
      <c r="Q5236" s="20"/>
      <c r="R5236" s="20"/>
    </row>
    <row r="5237" spans="13:18" x14ac:dyDescent="0.25">
      <c r="M5237" s="20"/>
      <c r="N5237" s="20"/>
      <c r="O5237" s="20"/>
      <c r="P5237" s="20"/>
      <c r="Q5237" s="20"/>
      <c r="R5237" s="20"/>
    </row>
    <row r="5238" spans="13:18" x14ac:dyDescent="0.25">
      <c r="M5238" s="20"/>
      <c r="N5238" s="20"/>
      <c r="O5238" s="20"/>
      <c r="P5238" s="20"/>
      <c r="Q5238" s="20"/>
      <c r="R5238" s="20"/>
    </row>
    <row r="5239" spans="13:18" x14ac:dyDescent="0.25">
      <c r="M5239" s="20"/>
      <c r="N5239" s="20"/>
      <c r="O5239" s="20"/>
      <c r="P5239" s="20"/>
      <c r="Q5239" s="20"/>
      <c r="R5239" s="20"/>
    </row>
    <row r="5240" spans="13:18" x14ac:dyDescent="0.25">
      <c r="M5240" s="20"/>
      <c r="N5240" s="20"/>
      <c r="O5240" s="20"/>
      <c r="P5240" s="20"/>
      <c r="Q5240" s="20"/>
      <c r="R5240" s="20"/>
    </row>
    <row r="5241" spans="13:18" x14ac:dyDescent="0.25">
      <c r="M5241" s="20"/>
      <c r="N5241" s="20"/>
      <c r="O5241" s="20"/>
      <c r="P5241" s="20"/>
      <c r="Q5241" s="20"/>
      <c r="R5241" s="20"/>
    </row>
    <row r="5242" spans="13:18" x14ac:dyDescent="0.25">
      <c r="M5242" s="20"/>
      <c r="N5242" s="20"/>
      <c r="O5242" s="20"/>
      <c r="P5242" s="20"/>
      <c r="Q5242" s="20"/>
      <c r="R5242" s="20"/>
    </row>
    <row r="5243" spans="13:18" x14ac:dyDescent="0.25">
      <c r="M5243" s="20"/>
      <c r="N5243" s="20"/>
      <c r="O5243" s="20"/>
      <c r="P5243" s="20"/>
      <c r="Q5243" s="20"/>
      <c r="R5243" s="20"/>
    </row>
    <row r="5244" spans="13:18" x14ac:dyDescent="0.25">
      <c r="M5244" s="20"/>
      <c r="N5244" s="20"/>
      <c r="O5244" s="20"/>
      <c r="P5244" s="20"/>
      <c r="Q5244" s="20"/>
      <c r="R5244" s="20"/>
    </row>
    <row r="5245" spans="13:18" x14ac:dyDescent="0.25">
      <c r="M5245" s="20"/>
      <c r="N5245" s="20"/>
      <c r="O5245" s="20"/>
      <c r="P5245" s="20"/>
      <c r="Q5245" s="20"/>
      <c r="R5245" s="20"/>
    </row>
    <row r="5246" spans="13:18" x14ac:dyDescent="0.25">
      <c r="M5246" s="20"/>
      <c r="N5246" s="20"/>
      <c r="O5246" s="20"/>
      <c r="P5246" s="20"/>
      <c r="Q5246" s="20"/>
      <c r="R5246" s="20"/>
    </row>
    <row r="5247" spans="13:18" x14ac:dyDescent="0.25">
      <c r="M5247" s="20"/>
      <c r="N5247" s="20"/>
      <c r="O5247" s="20"/>
      <c r="P5247" s="20"/>
      <c r="Q5247" s="20"/>
      <c r="R5247" s="20"/>
    </row>
    <row r="5248" spans="13:18" x14ac:dyDescent="0.25">
      <c r="M5248" s="20"/>
      <c r="N5248" s="20"/>
      <c r="O5248" s="20"/>
      <c r="P5248" s="20"/>
      <c r="Q5248" s="20"/>
      <c r="R5248" s="20"/>
    </row>
    <row r="5249" spans="13:18" x14ac:dyDescent="0.25">
      <c r="M5249" s="20"/>
      <c r="N5249" s="20"/>
      <c r="O5249" s="20"/>
      <c r="P5249" s="20"/>
      <c r="Q5249" s="20"/>
      <c r="R5249" s="20"/>
    </row>
    <row r="5250" spans="13:18" x14ac:dyDescent="0.25">
      <c r="M5250" s="20"/>
      <c r="N5250" s="20"/>
      <c r="O5250" s="20"/>
      <c r="P5250" s="20"/>
      <c r="Q5250" s="20"/>
      <c r="R5250" s="20"/>
    </row>
    <row r="5251" spans="13:18" x14ac:dyDescent="0.25">
      <c r="M5251" s="20"/>
      <c r="N5251" s="20"/>
      <c r="O5251" s="20"/>
      <c r="P5251" s="20"/>
      <c r="Q5251" s="20"/>
      <c r="R5251" s="20"/>
    </row>
    <row r="5252" spans="13:18" x14ac:dyDescent="0.25">
      <c r="M5252" s="20"/>
      <c r="N5252" s="20"/>
      <c r="O5252" s="20"/>
      <c r="P5252" s="20"/>
      <c r="Q5252" s="20"/>
      <c r="R5252" s="20"/>
    </row>
    <row r="5253" spans="13:18" x14ac:dyDescent="0.25">
      <c r="M5253" s="20"/>
      <c r="N5253" s="20"/>
      <c r="O5253" s="20"/>
      <c r="P5253" s="20"/>
      <c r="Q5253" s="20"/>
      <c r="R5253" s="20"/>
    </row>
    <row r="5254" spans="13:18" x14ac:dyDescent="0.25">
      <c r="M5254" s="20"/>
      <c r="N5254" s="20"/>
      <c r="O5254" s="20"/>
      <c r="P5254" s="20"/>
      <c r="Q5254" s="20"/>
      <c r="R5254" s="20"/>
    </row>
    <row r="5255" spans="13:18" x14ac:dyDescent="0.25">
      <c r="M5255" s="20"/>
      <c r="N5255" s="20"/>
      <c r="O5255" s="20"/>
      <c r="P5255" s="20"/>
      <c r="Q5255" s="20"/>
      <c r="R5255" s="20"/>
    </row>
    <row r="5256" spans="13:18" x14ac:dyDescent="0.25">
      <c r="M5256" s="20"/>
      <c r="N5256" s="20"/>
      <c r="O5256" s="20"/>
      <c r="P5256" s="20"/>
      <c r="Q5256" s="20"/>
      <c r="R5256" s="20"/>
    </row>
    <row r="5257" spans="13:18" x14ac:dyDescent="0.25">
      <c r="M5257" s="20"/>
      <c r="N5257" s="20"/>
      <c r="O5257" s="20"/>
      <c r="P5257" s="20"/>
      <c r="Q5257" s="20"/>
      <c r="R5257" s="20"/>
    </row>
    <row r="5258" spans="13:18" x14ac:dyDescent="0.25">
      <c r="M5258" s="20"/>
      <c r="N5258" s="20"/>
      <c r="O5258" s="20"/>
      <c r="P5258" s="20"/>
      <c r="Q5258" s="20"/>
      <c r="R5258" s="20"/>
    </row>
    <row r="5259" spans="13:18" x14ac:dyDescent="0.25">
      <c r="M5259" s="20"/>
      <c r="N5259" s="20"/>
      <c r="O5259" s="20"/>
      <c r="P5259" s="20"/>
      <c r="Q5259" s="20"/>
      <c r="R5259" s="20"/>
    </row>
    <row r="5260" spans="13:18" x14ac:dyDescent="0.25">
      <c r="M5260" s="20"/>
      <c r="N5260" s="20"/>
      <c r="O5260" s="20"/>
      <c r="P5260" s="20"/>
      <c r="Q5260" s="20"/>
      <c r="R5260" s="20"/>
    </row>
    <row r="5261" spans="13:18" x14ac:dyDescent="0.25">
      <c r="M5261" s="20"/>
      <c r="N5261" s="20"/>
      <c r="O5261" s="20"/>
      <c r="P5261" s="20"/>
      <c r="Q5261" s="20"/>
      <c r="R5261" s="20"/>
    </row>
    <row r="5262" spans="13:18" x14ac:dyDescent="0.25">
      <c r="M5262" s="20"/>
      <c r="N5262" s="20"/>
      <c r="O5262" s="20"/>
      <c r="P5262" s="20"/>
      <c r="Q5262" s="20"/>
      <c r="R5262" s="20"/>
    </row>
    <row r="5263" spans="13:18" x14ac:dyDescent="0.25">
      <c r="M5263" s="20"/>
      <c r="N5263" s="20"/>
      <c r="O5263" s="20"/>
      <c r="P5263" s="20"/>
      <c r="Q5263" s="20"/>
      <c r="R5263" s="20"/>
    </row>
    <row r="5264" spans="13:18" x14ac:dyDescent="0.25">
      <c r="M5264" s="20"/>
      <c r="N5264" s="20"/>
      <c r="O5264" s="20"/>
      <c r="P5264" s="20"/>
      <c r="Q5264" s="20"/>
      <c r="R5264" s="20"/>
    </row>
    <row r="5265" spans="13:18" x14ac:dyDescent="0.25">
      <c r="M5265" s="20"/>
      <c r="N5265" s="20"/>
      <c r="O5265" s="20"/>
      <c r="P5265" s="20"/>
      <c r="Q5265" s="20"/>
      <c r="R5265" s="20"/>
    </row>
    <row r="5266" spans="13:18" x14ac:dyDescent="0.25">
      <c r="M5266" s="20"/>
      <c r="N5266" s="20"/>
      <c r="O5266" s="20"/>
      <c r="P5266" s="20"/>
      <c r="Q5266" s="20"/>
      <c r="R5266" s="20"/>
    </row>
    <row r="5267" spans="13:18" x14ac:dyDescent="0.25">
      <c r="M5267" s="20"/>
      <c r="N5267" s="20"/>
      <c r="O5267" s="20"/>
      <c r="P5267" s="20"/>
      <c r="Q5267" s="20"/>
      <c r="R5267" s="20"/>
    </row>
    <row r="5268" spans="13:18" x14ac:dyDescent="0.25">
      <c r="M5268" s="20"/>
      <c r="N5268" s="20"/>
      <c r="O5268" s="20"/>
      <c r="P5268" s="20"/>
      <c r="Q5268" s="20"/>
      <c r="R5268" s="20"/>
    </row>
    <row r="5269" spans="13:18" x14ac:dyDescent="0.25">
      <c r="M5269" s="20"/>
      <c r="N5269" s="20"/>
      <c r="O5269" s="20"/>
      <c r="P5269" s="20"/>
      <c r="Q5269" s="20"/>
      <c r="R5269" s="20"/>
    </row>
    <row r="5270" spans="13:18" x14ac:dyDescent="0.25">
      <c r="M5270" s="20"/>
      <c r="N5270" s="20"/>
      <c r="O5270" s="20"/>
      <c r="P5270" s="20"/>
      <c r="Q5270" s="20"/>
      <c r="R5270" s="20"/>
    </row>
    <row r="5271" spans="13:18" x14ac:dyDescent="0.25">
      <c r="M5271" s="20"/>
      <c r="N5271" s="20"/>
      <c r="O5271" s="20"/>
      <c r="P5271" s="20"/>
      <c r="Q5271" s="20"/>
      <c r="R5271" s="20"/>
    </row>
    <row r="5272" spans="13:18" x14ac:dyDescent="0.25">
      <c r="M5272" s="20"/>
      <c r="N5272" s="20"/>
      <c r="O5272" s="20"/>
      <c r="P5272" s="20"/>
      <c r="Q5272" s="20"/>
      <c r="R5272" s="20"/>
    </row>
    <row r="5273" spans="13:18" x14ac:dyDescent="0.25">
      <c r="M5273" s="20"/>
      <c r="N5273" s="20"/>
      <c r="O5273" s="20"/>
      <c r="P5273" s="20"/>
      <c r="Q5273" s="20"/>
      <c r="R5273" s="20"/>
    </row>
    <row r="5274" spans="13:18" x14ac:dyDescent="0.25">
      <c r="M5274" s="20"/>
      <c r="N5274" s="20"/>
      <c r="O5274" s="20"/>
      <c r="P5274" s="20"/>
      <c r="Q5274" s="20"/>
      <c r="R5274" s="20"/>
    </row>
    <row r="5275" spans="13:18" x14ac:dyDescent="0.25">
      <c r="M5275" s="20"/>
      <c r="N5275" s="20"/>
      <c r="O5275" s="20"/>
      <c r="P5275" s="20"/>
      <c r="Q5275" s="20"/>
      <c r="R5275" s="20"/>
    </row>
    <row r="5276" spans="13:18" x14ac:dyDescent="0.25">
      <c r="M5276" s="20"/>
      <c r="N5276" s="20"/>
      <c r="O5276" s="20"/>
      <c r="P5276" s="20"/>
      <c r="Q5276" s="20"/>
      <c r="R5276" s="20"/>
    </row>
    <row r="5277" spans="13:18" x14ac:dyDescent="0.25">
      <c r="M5277" s="20"/>
      <c r="N5277" s="20"/>
      <c r="O5277" s="20"/>
      <c r="P5277" s="20"/>
      <c r="Q5277" s="20"/>
      <c r="R5277" s="20"/>
    </row>
    <row r="5278" spans="13:18" x14ac:dyDescent="0.25">
      <c r="M5278" s="20"/>
      <c r="N5278" s="20"/>
      <c r="O5278" s="20"/>
      <c r="P5278" s="20"/>
      <c r="Q5278" s="20"/>
      <c r="R5278" s="20"/>
    </row>
    <row r="5279" spans="13:18" x14ac:dyDescent="0.25">
      <c r="M5279" s="20"/>
      <c r="N5279" s="20"/>
      <c r="O5279" s="20"/>
      <c r="P5279" s="20"/>
      <c r="Q5279" s="20"/>
      <c r="R5279" s="20"/>
    </row>
    <row r="5280" spans="13:18" x14ac:dyDescent="0.25">
      <c r="M5280" s="20"/>
      <c r="N5280" s="20"/>
      <c r="O5280" s="20"/>
      <c r="P5280" s="20"/>
      <c r="Q5280" s="20"/>
      <c r="R5280" s="20"/>
    </row>
    <row r="5281" spans="13:18" x14ac:dyDescent="0.25">
      <c r="M5281" s="20"/>
      <c r="N5281" s="20"/>
      <c r="O5281" s="20"/>
      <c r="P5281" s="20"/>
      <c r="Q5281" s="20"/>
      <c r="R5281" s="20"/>
    </row>
    <row r="5282" spans="13:18" x14ac:dyDescent="0.25">
      <c r="M5282" s="20"/>
      <c r="N5282" s="20"/>
      <c r="O5282" s="20"/>
      <c r="P5282" s="20"/>
      <c r="Q5282" s="20"/>
      <c r="R5282" s="20"/>
    </row>
    <row r="5283" spans="13:18" x14ac:dyDescent="0.25">
      <c r="M5283" s="20"/>
      <c r="N5283" s="20"/>
      <c r="O5283" s="20"/>
      <c r="P5283" s="20"/>
      <c r="Q5283" s="20"/>
      <c r="R5283" s="20"/>
    </row>
    <row r="5284" spans="13:18" x14ac:dyDescent="0.25">
      <c r="M5284" s="20"/>
      <c r="N5284" s="20"/>
      <c r="O5284" s="20"/>
      <c r="P5284" s="20"/>
      <c r="Q5284" s="20"/>
      <c r="R5284" s="20"/>
    </row>
    <row r="5285" spans="13:18" x14ac:dyDescent="0.25">
      <c r="M5285" s="20"/>
      <c r="N5285" s="20"/>
      <c r="O5285" s="20"/>
      <c r="P5285" s="20"/>
      <c r="Q5285" s="20"/>
      <c r="R5285" s="20"/>
    </row>
    <row r="5286" spans="13:18" x14ac:dyDescent="0.25">
      <c r="M5286" s="20"/>
      <c r="N5286" s="20"/>
      <c r="O5286" s="20"/>
      <c r="P5286" s="20"/>
      <c r="Q5286" s="20"/>
      <c r="R5286" s="20"/>
    </row>
    <row r="5287" spans="13:18" x14ac:dyDescent="0.25">
      <c r="M5287" s="20"/>
      <c r="N5287" s="20"/>
      <c r="O5287" s="20"/>
      <c r="P5287" s="20"/>
      <c r="Q5287" s="20"/>
      <c r="R5287" s="20"/>
    </row>
    <row r="5288" spans="13:18" x14ac:dyDescent="0.25">
      <c r="M5288" s="20"/>
      <c r="N5288" s="20"/>
      <c r="O5288" s="20"/>
      <c r="P5288" s="20"/>
      <c r="Q5288" s="20"/>
      <c r="R5288" s="20"/>
    </row>
    <row r="5289" spans="13:18" x14ac:dyDescent="0.25">
      <c r="M5289" s="20"/>
      <c r="N5289" s="20"/>
      <c r="O5289" s="20"/>
      <c r="P5289" s="20"/>
      <c r="Q5289" s="20"/>
      <c r="R5289" s="20"/>
    </row>
    <row r="5290" spans="13:18" x14ac:dyDescent="0.25">
      <c r="M5290" s="20"/>
      <c r="N5290" s="20"/>
      <c r="O5290" s="20"/>
      <c r="P5290" s="20"/>
      <c r="Q5290" s="20"/>
      <c r="R5290" s="20"/>
    </row>
    <row r="5291" spans="13:18" x14ac:dyDescent="0.25">
      <c r="M5291" s="20"/>
      <c r="N5291" s="20"/>
      <c r="O5291" s="20"/>
      <c r="P5291" s="20"/>
      <c r="Q5291" s="20"/>
      <c r="R5291" s="20"/>
    </row>
    <row r="5292" spans="13:18" x14ac:dyDescent="0.25">
      <c r="M5292" s="20"/>
      <c r="N5292" s="20"/>
      <c r="O5292" s="20"/>
      <c r="P5292" s="20"/>
      <c r="Q5292" s="20"/>
      <c r="R5292" s="20"/>
    </row>
    <row r="5293" spans="13:18" x14ac:dyDescent="0.25">
      <c r="M5293" s="20"/>
      <c r="N5293" s="20"/>
      <c r="O5293" s="20"/>
      <c r="P5293" s="20"/>
      <c r="Q5293" s="20"/>
      <c r="R5293" s="20"/>
    </row>
    <row r="5294" spans="13:18" x14ac:dyDescent="0.25">
      <c r="M5294" s="20"/>
      <c r="N5294" s="20"/>
      <c r="O5294" s="20"/>
      <c r="P5294" s="20"/>
      <c r="Q5294" s="20"/>
      <c r="R5294" s="20"/>
    </row>
    <row r="5295" spans="13:18" x14ac:dyDescent="0.25">
      <c r="M5295" s="20"/>
      <c r="N5295" s="20"/>
      <c r="O5295" s="20"/>
      <c r="P5295" s="20"/>
      <c r="Q5295" s="20"/>
      <c r="R5295" s="20"/>
    </row>
    <row r="5296" spans="13:18" x14ac:dyDescent="0.25">
      <c r="M5296" s="20"/>
      <c r="N5296" s="20"/>
      <c r="O5296" s="20"/>
      <c r="P5296" s="20"/>
      <c r="Q5296" s="20"/>
      <c r="R5296" s="20"/>
    </row>
    <row r="5297" spans="13:18" x14ac:dyDescent="0.25">
      <c r="M5297" s="20"/>
      <c r="N5297" s="20"/>
      <c r="O5297" s="20"/>
      <c r="P5297" s="20"/>
      <c r="Q5297" s="20"/>
      <c r="R5297" s="20"/>
    </row>
    <row r="5298" spans="13:18" x14ac:dyDescent="0.25">
      <c r="M5298" s="20"/>
      <c r="N5298" s="20"/>
      <c r="O5298" s="20"/>
      <c r="P5298" s="20"/>
      <c r="Q5298" s="20"/>
      <c r="R5298" s="20"/>
    </row>
    <row r="5299" spans="13:18" x14ac:dyDescent="0.25">
      <c r="M5299" s="20"/>
      <c r="N5299" s="20"/>
      <c r="O5299" s="20"/>
      <c r="P5299" s="20"/>
      <c r="Q5299" s="20"/>
      <c r="R5299" s="20"/>
    </row>
    <row r="5300" spans="13:18" x14ac:dyDescent="0.25">
      <c r="M5300" s="20"/>
      <c r="N5300" s="20"/>
      <c r="O5300" s="20"/>
      <c r="P5300" s="20"/>
      <c r="Q5300" s="20"/>
      <c r="R5300" s="20"/>
    </row>
    <row r="5301" spans="13:18" x14ac:dyDescent="0.25">
      <c r="M5301" s="20"/>
      <c r="N5301" s="20"/>
      <c r="O5301" s="20"/>
      <c r="P5301" s="20"/>
      <c r="Q5301" s="20"/>
      <c r="R5301" s="20"/>
    </row>
    <row r="5302" spans="13:18" x14ac:dyDescent="0.25">
      <c r="M5302" s="20"/>
      <c r="N5302" s="20"/>
      <c r="O5302" s="20"/>
      <c r="P5302" s="20"/>
      <c r="Q5302" s="20"/>
      <c r="R5302" s="20"/>
    </row>
    <row r="5303" spans="13:18" x14ac:dyDescent="0.25">
      <c r="M5303" s="20"/>
      <c r="N5303" s="20"/>
      <c r="O5303" s="20"/>
      <c r="P5303" s="20"/>
      <c r="Q5303" s="20"/>
      <c r="R5303" s="20"/>
    </row>
    <row r="5304" spans="13:18" x14ac:dyDescent="0.25">
      <c r="M5304" s="20"/>
      <c r="N5304" s="20"/>
      <c r="O5304" s="20"/>
      <c r="P5304" s="20"/>
      <c r="Q5304" s="20"/>
      <c r="R5304" s="20"/>
    </row>
    <row r="5305" spans="13:18" x14ac:dyDescent="0.25">
      <c r="M5305" s="20"/>
      <c r="N5305" s="20"/>
      <c r="O5305" s="20"/>
      <c r="P5305" s="20"/>
      <c r="Q5305" s="20"/>
      <c r="R5305" s="20"/>
    </row>
    <row r="5306" spans="13:18" x14ac:dyDescent="0.25">
      <c r="M5306" s="20"/>
      <c r="N5306" s="20"/>
      <c r="O5306" s="20"/>
      <c r="P5306" s="20"/>
      <c r="Q5306" s="20"/>
      <c r="R5306" s="20"/>
    </row>
    <row r="5307" spans="13:18" x14ac:dyDescent="0.25">
      <c r="M5307" s="20"/>
      <c r="N5307" s="20"/>
      <c r="O5307" s="20"/>
      <c r="P5307" s="20"/>
      <c r="Q5307" s="20"/>
      <c r="R5307" s="20"/>
    </row>
    <row r="5308" spans="13:18" x14ac:dyDescent="0.25">
      <c r="M5308" s="20"/>
      <c r="N5308" s="20"/>
      <c r="O5308" s="20"/>
      <c r="P5308" s="20"/>
      <c r="Q5308" s="20"/>
      <c r="R5308" s="20"/>
    </row>
    <row r="5309" spans="13:18" x14ac:dyDescent="0.25">
      <c r="M5309" s="20"/>
      <c r="N5309" s="20"/>
      <c r="O5309" s="20"/>
      <c r="P5309" s="20"/>
      <c r="Q5309" s="20"/>
      <c r="R5309" s="20"/>
    </row>
    <row r="5310" spans="13:18" x14ac:dyDescent="0.25">
      <c r="M5310" s="20"/>
      <c r="N5310" s="20"/>
      <c r="O5310" s="20"/>
      <c r="P5310" s="20"/>
      <c r="Q5310" s="20"/>
      <c r="R5310" s="20"/>
    </row>
    <row r="5311" spans="13:18" x14ac:dyDescent="0.25">
      <c r="M5311" s="20"/>
      <c r="N5311" s="20"/>
      <c r="O5311" s="20"/>
      <c r="P5311" s="20"/>
      <c r="Q5311" s="20"/>
      <c r="R5311" s="20"/>
    </row>
    <row r="5312" spans="13:18" x14ac:dyDescent="0.25">
      <c r="M5312" s="20"/>
      <c r="N5312" s="20"/>
      <c r="O5312" s="20"/>
      <c r="P5312" s="20"/>
      <c r="Q5312" s="20"/>
      <c r="R5312" s="20"/>
    </row>
    <row r="5313" spans="13:18" x14ac:dyDescent="0.25">
      <c r="M5313" s="20"/>
      <c r="N5313" s="20"/>
      <c r="O5313" s="20"/>
      <c r="P5313" s="20"/>
      <c r="Q5313" s="20"/>
      <c r="R5313" s="20"/>
    </row>
    <row r="5314" spans="13:18" x14ac:dyDescent="0.25">
      <c r="M5314" s="20"/>
      <c r="N5314" s="20"/>
      <c r="O5314" s="20"/>
      <c r="P5314" s="20"/>
      <c r="Q5314" s="20"/>
      <c r="R5314" s="20"/>
    </row>
    <row r="5315" spans="13:18" x14ac:dyDescent="0.25">
      <c r="M5315" s="20"/>
      <c r="N5315" s="20"/>
      <c r="O5315" s="20"/>
      <c r="P5315" s="20"/>
      <c r="Q5315" s="20"/>
      <c r="R5315" s="20"/>
    </row>
    <row r="5316" spans="13:18" x14ac:dyDescent="0.25">
      <c r="M5316" s="20"/>
      <c r="N5316" s="20"/>
      <c r="O5316" s="20"/>
      <c r="P5316" s="20"/>
      <c r="Q5316" s="20"/>
      <c r="R5316" s="20"/>
    </row>
    <row r="5317" spans="13:18" x14ac:dyDescent="0.25">
      <c r="M5317" s="20"/>
      <c r="N5317" s="20"/>
      <c r="O5317" s="20"/>
      <c r="P5317" s="20"/>
      <c r="Q5317" s="20"/>
      <c r="R5317" s="20"/>
    </row>
    <row r="5318" spans="13:18" x14ac:dyDescent="0.25">
      <c r="M5318" s="20"/>
      <c r="N5318" s="20"/>
      <c r="O5318" s="20"/>
      <c r="P5318" s="20"/>
      <c r="Q5318" s="20"/>
      <c r="R5318" s="20"/>
    </row>
    <row r="5319" spans="13:18" x14ac:dyDescent="0.25">
      <c r="M5319" s="20"/>
      <c r="N5319" s="20"/>
      <c r="O5319" s="20"/>
      <c r="P5319" s="20"/>
      <c r="Q5319" s="20"/>
      <c r="R5319" s="20"/>
    </row>
    <row r="5320" spans="13:18" x14ac:dyDescent="0.25">
      <c r="M5320" s="20"/>
      <c r="N5320" s="20"/>
      <c r="O5320" s="20"/>
      <c r="P5320" s="20"/>
      <c r="Q5320" s="20"/>
      <c r="R5320" s="20"/>
    </row>
    <row r="5321" spans="13:18" x14ac:dyDescent="0.25">
      <c r="M5321" s="20"/>
      <c r="N5321" s="20"/>
      <c r="O5321" s="20"/>
      <c r="P5321" s="20"/>
      <c r="Q5321" s="20"/>
      <c r="R5321" s="20"/>
    </row>
    <row r="5322" spans="13:18" x14ac:dyDescent="0.25">
      <c r="M5322" s="20"/>
      <c r="N5322" s="20"/>
      <c r="O5322" s="20"/>
      <c r="P5322" s="20"/>
      <c r="Q5322" s="20"/>
      <c r="R5322" s="20"/>
    </row>
    <row r="5323" spans="13:18" x14ac:dyDescent="0.25">
      <c r="M5323" s="20"/>
      <c r="N5323" s="20"/>
      <c r="O5323" s="20"/>
      <c r="P5323" s="20"/>
      <c r="Q5323" s="20"/>
      <c r="R5323" s="20"/>
    </row>
    <row r="5324" spans="13:18" x14ac:dyDescent="0.25">
      <c r="M5324" s="20"/>
      <c r="N5324" s="20"/>
      <c r="O5324" s="20"/>
      <c r="P5324" s="20"/>
      <c r="Q5324" s="20"/>
      <c r="R5324" s="20"/>
    </row>
    <row r="5325" spans="13:18" x14ac:dyDescent="0.25">
      <c r="M5325" s="20"/>
      <c r="N5325" s="20"/>
      <c r="O5325" s="20"/>
      <c r="P5325" s="20"/>
      <c r="Q5325" s="20"/>
      <c r="R5325" s="20"/>
    </row>
    <row r="5326" spans="13:18" x14ac:dyDescent="0.25">
      <c r="M5326" s="20"/>
      <c r="N5326" s="20"/>
      <c r="O5326" s="20"/>
      <c r="P5326" s="20"/>
      <c r="Q5326" s="20"/>
      <c r="R5326" s="20"/>
    </row>
    <row r="5327" spans="13:18" x14ac:dyDescent="0.25">
      <c r="M5327" s="20"/>
      <c r="N5327" s="20"/>
      <c r="O5327" s="20"/>
      <c r="P5327" s="20"/>
      <c r="Q5327" s="20"/>
      <c r="R5327" s="20"/>
    </row>
    <row r="5328" spans="13:18" x14ac:dyDescent="0.25">
      <c r="M5328" s="20"/>
      <c r="N5328" s="20"/>
      <c r="O5328" s="20"/>
      <c r="P5328" s="20"/>
      <c r="Q5328" s="20"/>
      <c r="R5328" s="20"/>
    </row>
    <row r="5329" spans="13:18" x14ac:dyDescent="0.25">
      <c r="M5329" s="20"/>
      <c r="N5329" s="20"/>
      <c r="O5329" s="20"/>
      <c r="P5329" s="20"/>
      <c r="Q5329" s="20"/>
      <c r="R5329" s="20"/>
    </row>
    <row r="5330" spans="13:18" x14ac:dyDescent="0.25">
      <c r="M5330" s="20"/>
      <c r="N5330" s="20"/>
      <c r="O5330" s="20"/>
      <c r="P5330" s="20"/>
      <c r="Q5330" s="20"/>
      <c r="R5330" s="20"/>
    </row>
    <row r="5331" spans="13:18" x14ac:dyDescent="0.25">
      <c r="M5331" s="20"/>
      <c r="N5331" s="20"/>
      <c r="O5331" s="20"/>
      <c r="P5331" s="20"/>
      <c r="Q5331" s="20"/>
      <c r="R5331" s="20"/>
    </row>
    <row r="5332" spans="13:18" x14ac:dyDescent="0.25">
      <c r="M5332" s="20"/>
      <c r="N5332" s="20"/>
      <c r="O5332" s="20"/>
      <c r="P5332" s="20"/>
      <c r="Q5332" s="20"/>
      <c r="R5332" s="20"/>
    </row>
    <row r="5333" spans="13:18" x14ac:dyDescent="0.25">
      <c r="M5333" s="20"/>
      <c r="N5333" s="20"/>
      <c r="O5333" s="20"/>
      <c r="P5333" s="20"/>
      <c r="Q5333" s="20"/>
      <c r="R5333" s="20"/>
    </row>
    <row r="5334" spans="13:18" x14ac:dyDescent="0.25">
      <c r="M5334" s="20"/>
      <c r="N5334" s="20"/>
      <c r="O5334" s="20"/>
      <c r="P5334" s="20"/>
      <c r="Q5334" s="20"/>
      <c r="R5334" s="20"/>
    </row>
    <row r="5335" spans="13:18" x14ac:dyDescent="0.25">
      <c r="M5335" s="20"/>
      <c r="N5335" s="20"/>
      <c r="O5335" s="20"/>
      <c r="P5335" s="20"/>
      <c r="Q5335" s="20"/>
      <c r="R5335" s="20"/>
    </row>
    <row r="5336" spans="13:18" x14ac:dyDescent="0.25">
      <c r="M5336" s="20"/>
      <c r="N5336" s="20"/>
      <c r="O5336" s="20"/>
      <c r="P5336" s="20"/>
      <c r="Q5336" s="20"/>
      <c r="R5336" s="20"/>
    </row>
    <row r="5337" spans="13:18" x14ac:dyDescent="0.25">
      <c r="M5337" s="20"/>
      <c r="N5337" s="20"/>
      <c r="O5337" s="20"/>
      <c r="P5337" s="20"/>
      <c r="Q5337" s="20"/>
      <c r="R5337" s="20"/>
    </row>
    <row r="5338" spans="13:18" x14ac:dyDescent="0.25">
      <c r="M5338" s="20"/>
      <c r="N5338" s="20"/>
      <c r="O5338" s="20"/>
      <c r="P5338" s="20"/>
      <c r="Q5338" s="20"/>
      <c r="R5338" s="20"/>
    </row>
    <row r="5339" spans="13:18" x14ac:dyDescent="0.25">
      <c r="M5339" s="20"/>
      <c r="N5339" s="20"/>
      <c r="O5339" s="20"/>
      <c r="P5339" s="20"/>
      <c r="Q5339" s="20"/>
      <c r="R5339" s="20"/>
    </row>
    <row r="5340" spans="13:18" x14ac:dyDescent="0.25">
      <c r="M5340" s="20"/>
      <c r="N5340" s="20"/>
      <c r="O5340" s="20"/>
      <c r="P5340" s="20"/>
      <c r="Q5340" s="20"/>
      <c r="R5340" s="20"/>
    </row>
    <row r="5341" spans="13:18" x14ac:dyDescent="0.25">
      <c r="M5341" s="20"/>
      <c r="N5341" s="20"/>
      <c r="O5341" s="20"/>
      <c r="P5341" s="20"/>
      <c r="Q5341" s="20"/>
      <c r="R5341" s="20"/>
    </row>
    <row r="5342" spans="13:18" x14ac:dyDescent="0.25">
      <c r="M5342" s="20"/>
      <c r="N5342" s="20"/>
      <c r="O5342" s="20"/>
      <c r="P5342" s="20"/>
      <c r="Q5342" s="20"/>
      <c r="R5342" s="20"/>
    </row>
    <row r="5343" spans="13:18" x14ac:dyDescent="0.25">
      <c r="M5343" s="20"/>
      <c r="N5343" s="20"/>
      <c r="O5343" s="20"/>
      <c r="P5343" s="20"/>
      <c r="Q5343" s="20"/>
      <c r="R5343" s="20"/>
    </row>
    <row r="5344" spans="13:18" x14ac:dyDescent="0.25">
      <c r="M5344" s="20"/>
      <c r="N5344" s="20"/>
      <c r="O5344" s="20"/>
      <c r="P5344" s="20"/>
      <c r="Q5344" s="20"/>
      <c r="R5344" s="20"/>
    </row>
    <row r="5345" spans="13:18" x14ac:dyDescent="0.25">
      <c r="M5345" s="20"/>
      <c r="N5345" s="20"/>
      <c r="O5345" s="20"/>
      <c r="P5345" s="20"/>
      <c r="Q5345" s="20"/>
      <c r="R5345" s="20"/>
    </row>
    <row r="5346" spans="13:18" x14ac:dyDescent="0.25">
      <c r="M5346" s="20"/>
      <c r="N5346" s="20"/>
      <c r="O5346" s="20"/>
      <c r="P5346" s="20"/>
      <c r="Q5346" s="20"/>
      <c r="R5346" s="20"/>
    </row>
    <row r="5347" spans="13:18" x14ac:dyDescent="0.25">
      <c r="M5347" s="20"/>
      <c r="N5347" s="20"/>
      <c r="O5347" s="20"/>
      <c r="P5347" s="20"/>
      <c r="Q5347" s="20"/>
      <c r="R5347" s="20"/>
    </row>
    <row r="5348" spans="13:18" x14ac:dyDescent="0.25">
      <c r="M5348" s="20"/>
      <c r="N5348" s="20"/>
      <c r="O5348" s="20"/>
      <c r="P5348" s="20"/>
      <c r="Q5348" s="20"/>
      <c r="R5348" s="20"/>
    </row>
    <row r="5349" spans="13:18" x14ac:dyDescent="0.25">
      <c r="M5349" s="20"/>
      <c r="N5349" s="20"/>
      <c r="O5349" s="20"/>
      <c r="P5349" s="20"/>
      <c r="Q5349" s="20"/>
      <c r="R5349" s="20"/>
    </row>
    <row r="5350" spans="13:18" x14ac:dyDescent="0.25">
      <c r="M5350" s="20"/>
      <c r="N5350" s="20"/>
      <c r="O5350" s="20"/>
      <c r="P5350" s="20"/>
      <c r="Q5350" s="20"/>
      <c r="R5350" s="20"/>
    </row>
    <row r="5351" spans="13:18" x14ac:dyDescent="0.25">
      <c r="M5351" s="20"/>
      <c r="N5351" s="20"/>
      <c r="O5351" s="20"/>
      <c r="P5351" s="20"/>
      <c r="Q5351" s="20"/>
      <c r="R5351" s="20"/>
    </row>
    <row r="5352" spans="13:18" x14ac:dyDescent="0.25">
      <c r="M5352" s="20"/>
      <c r="N5352" s="20"/>
      <c r="O5352" s="20"/>
      <c r="P5352" s="20"/>
      <c r="Q5352" s="20"/>
      <c r="R5352" s="20"/>
    </row>
    <row r="5353" spans="13:18" x14ac:dyDescent="0.25">
      <c r="M5353" s="20"/>
      <c r="N5353" s="20"/>
      <c r="O5353" s="20"/>
      <c r="P5353" s="20"/>
      <c r="Q5353" s="20"/>
      <c r="R5353" s="20"/>
    </row>
    <row r="5354" spans="13:18" x14ac:dyDescent="0.25">
      <c r="M5354" s="20"/>
      <c r="N5354" s="20"/>
      <c r="O5354" s="20"/>
      <c r="P5354" s="20"/>
      <c r="Q5354" s="20"/>
      <c r="R5354" s="20"/>
    </row>
    <row r="5355" spans="13:18" x14ac:dyDescent="0.25">
      <c r="M5355" s="20"/>
      <c r="N5355" s="20"/>
      <c r="O5355" s="20"/>
      <c r="P5355" s="20"/>
      <c r="Q5355" s="20"/>
      <c r="R5355" s="20"/>
    </row>
    <row r="5356" spans="13:18" x14ac:dyDescent="0.25">
      <c r="M5356" s="20"/>
      <c r="N5356" s="20"/>
      <c r="O5356" s="20"/>
      <c r="P5356" s="20"/>
      <c r="Q5356" s="20"/>
      <c r="R5356" s="20"/>
    </row>
    <row r="5357" spans="13:18" x14ac:dyDescent="0.25">
      <c r="M5357" s="20"/>
      <c r="N5357" s="20"/>
      <c r="O5357" s="20"/>
      <c r="P5357" s="20"/>
      <c r="Q5357" s="20"/>
      <c r="R5357" s="20"/>
    </row>
    <row r="5358" spans="13:18" x14ac:dyDescent="0.25">
      <c r="M5358" s="20"/>
      <c r="N5358" s="20"/>
      <c r="O5358" s="20"/>
      <c r="P5358" s="20"/>
      <c r="Q5358" s="20"/>
      <c r="R5358" s="20"/>
    </row>
    <row r="5359" spans="13:18" x14ac:dyDescent="0.25">
      <c r="M5359" s="20"/>
      <c r="N5359" s="20"/>
      <c r="O5359" s="20"/>
      <c r="P5359" s="20"/>
      <c r="Q5359" s="20"/>
      <c r="R5359" s="20"/>
    </row>
    <row r="5360" spans="13:18" x14ac:dyDescent="0.25">
      <c r="M5360" s="20"/>
      <c r="N5360" s="20"/>
      <c r="O5360" s="20"/>
      <c r="P5360" s="20"/>
      <c r="Q5360" s="20"/>
      <c r="R5360" s="20"/>
    </row>
    <row r="5361" spans="13:18" x14ac:dyDescent="0.25">
      <c r="M5361" s="20"/>
      <c r="N5361" s="20"/>
      <c r="O5361" s="20"/>
      <c r="P5361" s="20"/>
      <c r="Q5361" s="20"/>
      <c r="R5361" s="20"/>
    </row>
    <row r="5362" spans="13:18" x14ac:dyDescent="0.25">
      <c r="M5362" s="20"/>
      <c r="N5362" s="20"/>
      <c r="O5362" s="20"/>
      <c r="P5362" s="20"/>
      <c r="Q5362" s="20"/>
      <c r="R5362" s="20"/>
    </row>
    <row r="5363" spans="13:18" x14ac:dyDescent="0.25">
      <c r="M5363" s="20"/>
      <c r="N5363" s="20"/>
      <c r="O5363" s="20"/>
      <c r="P5363" s="20"/>
      <c r="Q5363" s="20"/>
      <c r="R5363" s="20"/>
    </row>
    <row r="5364" spans="13:18" x14ac:dyDescent="0.25">
      <c r="M5364" s="20"/>
      <c r="N5364" s="20"/>
      <c r="O5364" s="20"/>
      <c r="P5364" s="20"/>
      <c r="Q5364" s="20"/>
      <c r="R5364" s="20"/>
    </row>
    <row r="5365" spans="13:18" x14ac:dyDescent="0.25">
      <c r="M5365" s="20"/>
      <c r="N5365" s="20"/>
      <c r="O5365" s="20"/>
      <c r="P5365" s="20"/>
      <c r="Q5365" s="20"/>
      <c r="R5365" s="20"/>
    </row>
    <row r="5366" spans="13:18" x14ac:dyDescent="0.25">
      <c r="M5366" s="20"/>
      <c r="N5366" s="20"/>
      <c r="O5366" s="20"/>
      <c r="P5366" s="20"/>
      <c r="Q5366" s="20"/>
      <c r="R5366" s="20"/>
    </row>
    <row r="5367" spans="13:18" x14ac:dyDescent="0.25">
      <c r="M5367" s="20"/>
      <c r="N5367" s="20"/>
      <c r="O5367" s="20"/>
      <c r="P5367" s="20"/>
      <c r="Q5367" s="20"/>
      <c r="R5367" s="20"/>
    </row>
    <row r="5368" spans="13:18" x14ac:dyDescent="0.25">
      <c r="M5368" s="20"/>
      <c r="N5368" s="20"/>
      <c r="O5368" s="20"/>
      <c r="P5368" s="20"/>
      <c r="Q5368" s="20"/>
      <c r="R5368" s="20"/>
    </row>
    <row r="5369" spans="13:18" x14ac:dyDescent="0.25">
      <c r="M5369" s="20"/>
      <c r="N5369" s="20"/>
      <c r="O5369" s="20"/>
      <c r="P5369" s="20"/>
      <c r="Q5369" s="20"/>
      <c r="R5369" s="20"/>
    </row>
    <row r="5370" spans="13:18" x14ac:dyDescent="0.25">
      <c r="M5370" s="20"/>
      <c r="N5370" s="20"/>
      <c r="O5370" s="20"/>
      <c r="P5370" s="20"/>
      <c r="Q5370" s="20"/>
      <c r="R5370" s="20"/>
    </row>
    <row r="5371" spans="13:18" x14ac:dyDescent="0.25">
      <c r="M5371" s="20"/>
      <c r="N5371" s="20"/>
      <c r="O5371" s="20"/>
      <c r="P5371" s="20"/>
      <c r="Q5371" s="20"/>
      <c r="R5371" s="20"/>
    </row>
    <row r="5372" spans="13:18" x14ac:dyDescent="0.25">
      <c r="M5372" s="20"/>
      <c r="N5372" s="20"/>
      <c r="O5372" s="20"/>
      <c r="P5372" s="20"/>
      <c r="Q5372" s="20"/>
      <c r="R5372" s="20"/>
    </row>
    <row r="5373" spans="13:18" x14ac:dyDescent="0.25">
      <c r="M5373" s="20"/>
      <c r="N5373" s="20"/>
      <c r="O5373" s="20"/>
      <c r="P5373" s="20"/>
      <c r="Q5373" s="20"/>
      <c r="R5373" s="20"/>
    </row>
    <row r="5374" spans="13:18" x14ac:dyDescent="0.25">
      <c r="M5374" s="20"/>
      <c r="N5374" s="20"/>
      <c r="O5374" s="20"/>
      <c r="P5374" s="20"/>
      <c r="Q5374" s="20"/>
      <c r="R5374" s="20"/>
    </row>
    <row r="5375" spans="13:18" x14ac:dyDescent="0.25">
      <c r="M5375" s="20"/>
      <c r="N5375" s="20"/>
      <c r="O5375" s="20"/>
      <c r="P5375" s="20"/>
      <c r="Q5375" s="20"/>
      <c r="R5375" s="20"/>
    </row>
    <row r="5376" spans="13:18" x14ac:dyDescent="0.25">
      <c r="M5376" s="20"/>
      <c r="N5376" s="20"/>
      <c r="O5376" s="20"/>
      <c r="P5376" s="20"/>
      <c r="Q5376" s="20"/>
      <c r="R5376" s="20"/>
    </row>
    <row r="5377" spans="13:18" x14ac:dyDescent="0.25">
      <c r="M5377" s="20"/>
      <c r="N5377" s="20"/>
      <c r="O5377" s="20"/>
      <c r="P5377" s="20"/>
      <c r="Q5377" s="20"/>
      <c r="R5377" s="20"/>
    </row>
    <row r="5378" spans="13:18" x14ac:dyDescent="0.25">
      <c r="M5378" s="20"/>
      <c r="N5378" s="20"/>
      <c r="O5378" s="20"/>
      <c r="P5378" s="20"/>
      <c r="Q5378" s="20"/>
      <c r="R5378" s="20"/>
    </row>
    <row r="5379" spans="13:18" x14ac:dyDescent="0.25">
      <c r="M5379" s="20"/>
      <c r="N5379" s="20"/>
      <c r="O5379" s="20"/>
      <c r="P5379" s="20"/>
      <c r="Q5379" s="20"/>
      <c r="R5379" s="20"/>
    </row>
    <row r="5380" spans="13:18" x14ac:dyDescent="0.25">
      <c r="M5380" s="20"/>
      <c r="N5380" s="20"/>
      <c r="O5380" s="20"/>
      <c r="P5380" s="20"/>
      <c r="Q5380" s="20"/>
      <c r="R5380" s="20"/>
    </row>
    <row r="5381" spans="13:18" x14ac:dyDescent="0.25">
      <c r="M5381" s="20"/>
      <c r="N5381" s="20"/>
      <c r="O5381" s="20"/>
      <c r="P5381" s="20"/>
      <c r="Q5381" s="20"/>
      <c r="R5381" s="20"/>
    </row>
    <row r="5382" spans="13:18" x14ac:dyDescent="0.25">
      <c r="M5382" s="20"/>
      <c r="N5382" s="20"/>
      <c r="O5382" s="20"/>
      <c r="P5382" s="20"/>
      <c r="Q5382" s="20"/>
      <c r="R5382" s="20"/>
    </row>
    <row r="5383" spans="13:18" x14ac:dyDescent="0.25">
      <c r="M5383" s="20"/>
      <c r="N5383" s="20"/>
      <c r="O5383" s="20"/>
      <c r="P5383" s="20"/>
      <c r="Q5383" s="20"/>
      <c r="R5383" s="20"/>
    </row>
    <row r="5384" spans="13:18" x14ac:dyDescent="0.25">
      <c r="M5384" s="20"/>
      <c r="N5384" s="20"/>
      <c r="O5384" s="20"/>
      <c r="P5384" s="20"/>
      <c r="Q5384" s="20"/>
      <c r="R5384" s="20"/>
    </row>
    <row r="5385" spans="13:18" x14ac:dyDescent="0.25">
      <c r="M5385" s="20"/>
      <c r="N5385" s="20"/>
      <c r="O5385" s="20"/>
      <c r="P5385" s="20"/>
      <c r="Q5385" s="20"/>
      <c r="R5385" s="20"/>
    </row>
    <row r="5386" spans="13:18" x14ac:dyDescent="0.25">
      <c r="M5386" s="20"/>
      <c r="N5386" s="20"/>
      <c r="O5386" s="20"/>
      <c r="P5386" s="20"/>
      <c r="Q5386" s="20"/>
      <c r="R5386" s="20"/>
    </row>
    <row r="5387" spans="13:18" x14ac:dyDescent="0.25">
      <c r="M5387" s="20"/>
      <c r="N5387" s="20"/>
      <c r="O5387" s="20"/>
      <c r="P5387" s="20"/>
      <c r="Q5387" s="20"/>
      <c r="R5387" s="20"/>
    </row>
    <row r="5388" spans="13:18" x14ac:dyDescent="0.25">
      <c r="M5388" s="20"/>
      <c r="N5388" s="20"/>
      <c r="O5388" s="20"/>
      <c r="P5388" s="20"/>
      <c r="Q5388" s="20"/>
      <c r="R5388" s="20"/>
    </row>
    <row r="5389" spans="13:18" x14ac:dyDescent="0.25">
      <c r="M5389" s="20"/>
      <c r="N5389" s="20"/>
      <c r="O5389" s="20"/>
      <c r="P5389" s="20"/>
      <c r="Q5389" s="20"/>
      <c r="R5389" s="20"/>
    </row>
    <row r="5390" spans="13:18" x14ac:dyDescent="0.25">
      <c r="M5390" s="20"/>
      <c r="N5390" s="20"/>
      <c r="O5390" s="20"/>
      <c r="P5390" s="20"/>
      <c r="Q5390" s="20"/>
      <c r="R5390" s="20"/>
    </row>
    <row r="5391" spans="13:18" x14ac:dyDescent="0.25">
      <c r="M5391" s="20"/>
      <c r="N5391" s="20"/>
      <c r="O5391" s="20"/>
      <c r="P5391" s="20"/>
      <c r="Q5391" s="20"/>
      <c r="R5391" s="20"/>
    </row>
    <row r="5392" spans="13:18" x14ac:dyDescent="0.25">
      <c r="M5392" s="20"/>
      <c r="N5392" s="20"/>
      <c r="O5392" s="20"/>
      <c r="P5392" s="20"/>
      <c r="Q5392" s="20"/>
      <c r="R5392" s="20"/>
    </row>
    <row r="5393" spans="13:18" x14ac:dyDescent="0.25">
      <c r="M5393" s="20"/>
      <c r="N5393" s="20"/>
      <c r="O5393" s="20"/>
      <c r="P5393" s="20"/>
      <c r="Q5393" s="20"/>
      <c r="R5393" s="20"/>
    </row>
    <row r="5394" spans="13:18" x14ac:dyDescent="0.25">
      <c r="M5394" s="20"/>
      <c r="N5394" s="20"/>
      <c r="O5394" s="20"/>
      <c r="P5394" s="20"/>
      <c r="Q5394" s="20"/>
      <c r="R5394" s="20"/>
    </row>
    <row r="5395" spans="13:18" x14ac:dyDescent="0.25">
      <c r="M5395" s="20"/>
      <c r="N5395" s="20"/>
      <c r="O5395" s="20"/>
      <c r="P5395" s="20"/>
      <c r="Q5395" s="20"/>
      <c r="R5395" s="20"/>
    </row>
    <row r="5396" spans="13:18" x14ac:dyDescent="0.25">
      <c r="M5396" s="20"/>
      <c r="N5396" s="20"/>
      <c r="O5396" s="20"/>
      <c r="P5396" s="20"/>
      <c r="Q5396" s="20"/>
      <c r="R5396" s="20"/>
    </row>
    <row r="5397" spans="13:18" x14ac:dyDescent="0.25">
      <c r="M5397" s="20"/>
      <c r="N5397" s="20"/>
      <c r="O5397" s="20"/>
      <c r="P5397" s="20"/>
      <c r="Q5397" s="20"/>
      <c r="R5397" s="20"/>
    </row>
    <row r="5398" spans="13:18" x14ac:dyDescent="0.25">
      <c r="M5398" s="20"/>
      <c r="N5398" s="20"/>
      <c r="O5398" s="20"/>
      <c r="P5398" s="20"/>
      <c r="Q5398" s="20"/>
      <c r="R5398" s="20"/>
    </row>
    <row r="5399" spans="13:18" x14ac:dyDescent="0.25">
      <c r="M5399" s="20"/>
      <c r="N5399" s="20"/>
      <c r="O5399" s="20"/>
      <c r="P5399" s="20"/>
      <c r="Q5399" s="20"/>
      <c r="R5399" s="20"/>
    </row>
    <row r="5400" spans="13:18" x14ac:dyDescent="0.25">
      <c r="M5400" s="20"/>
      <c r="N5400" s="20"/>
      <c r="O5400" s="20"/>
      <c r="P5400" s="20"/>
      <c r="Q5400" s="20"/>
      <c r="R5400" s="20"/>
    </row>
    <row r="5401" spans="13:18" x14ac:dyDescent="0.25">
      <c r="M5401" s="20"/>
      <c r="N5401" s="20"/>
      <c r="O5401" s="20"/>
      <c r="P5401" s="20"/>
      <c r="Q5401" s="20"/>
      <c r="R5401" s="20"/>
    </row>
    <row r="5402" spans="13:18" x14ac:dyDescent="0.25">
      <c r="M5402" s="20"/>
      <c r="N5402" s="20"/>
      <c r="O5402" s="20"/>
      <c r="P5402" s="20"/>
      <c r="Q5402" s="20"/>
      <c r="R5402" s="20"/>
    </row>
    <row r="5403" spans="13:18" x14ac:dyDescent="0.25">
      <c r="M5403" s="20"/>
      <c r="N5403" s="20"/>
      <c r="O5403" s="20"/>
      <c r="P5403" s="20"/>
      <c r="Q5403" s="20"/>
      <c r="R5403" s="20"/>
    </row>
    <row r="5404" spans="13:18" x14ac:dyDescent="0.25">
      <c r="M5404" s="20"/>
      <c r="N5404" s="20"/>
      <c r="O5404" s="20"/>
      <c r="P5404" s="20"/>
      <c r="Q5404" s="20"/>
      <c r="R5404" s="20"/>
    </row>
    <row r="5405" spans="13:18" x14ac:dyDescent="0.25">
      <c r="M5405" s="20"/>
      <c r="N5405" s="20"/>
      <c r="O5405" s="20"/>
      <c r="P5405" s="20"/>
      <c r="Q5405" s="20"/>
      <c r="R5405" s="20"/>
    </row>
    <row r="5406" spans="13:18" x14ac:dyDescent="0.25">
      <c r="M5406" s="20"/>
      <c r="N5406" s="20"/>
      <c r="O5406" s="20"/>
      <c r="P5406" s="20"/>
      <c r="Q5406" s="20"/>
      <c r="R5406" s="20"/>
    </row>
    <row r="5407" spans="13:18" x14ac:dyDescent="0.25">
      <c r="M5407" s="20"/>
      <c r="N5407" s="20"/>
      <c r="O5407" s="20"/>
      <c r="P5407" s="20"/>
      <c r="Q5407" s="20"/>
      <c r="R5407" s="20"/>
    </row>
    <row r="5408" spans="13:18" x14ac:dyDescent="0.25">
      <c r="M5408" s="20"/>
      <c r="N5408" s="20"/>
      <c r="O5408" s="20"/>
      <c r="P5408" s="20"/>
      <c r="Q5408" s="20"/>
      <c r="R5408" s="20"/>
    </row>
    <row r="5409" spans="13:18" x14ac:dyDescent="0.25">
      <c r="M5409" s="20"/>
      <c r="N5409" s="20"/>
      <c r="O5409" s="20"/>
      <c r="P5409" s="20"/>
      <c r="Q5409" s="20"/>
      <c r="R5409" s="20"/>
    </row>
    <row r="5410" spans="13:18" x14ac:dyDescent="0.25">
      <c r="M5410" s="20"/>
      <c r="N5410" s="20"/>
      <c r="O5410" s="20"/>
      <c r="P5410" s="20"/>
      <c r="Q5410" s="20"/>
      <c r="R5410" s="20"/>
    </row>
    <row r="5411" spans="13:18" x14ac:dyDescent="0.25">
      <c r="M5411" s="20"/>
      <c r="N5411" s="20"/>
      <c r="O5411" s="20"/>
      <c r="P5411" s="20"/>
      <c r="Q5411" s="20"/>
      <c r="R5411" s="20"/>
    </row>
    <row r="5412" spans="13:18" x14ac:dyDescent="0.25">
      <c r="M5412" s="20"/>
      <c r="N5412" s="20"/>
      <c r="O5412" s="20"/>
      <c r="P5412" s="20"/>
      <c r="Q5412" s="20"/>
      <c r="R5412" s="20"/>
    </row>
    <row r="5413" spans="13:18" x14ac:dyDescent="0.25">
      <c r="M5413" s="20"/>
      <c r="N5413" s="20"/>
      <c r="O5413" s="20"/>
      <c r="P5413" s="20"/>
      <c r="Q5413" s="20"/>
      <c r="R5413" s="20"/>
    </row>
    <row r="5414" spans="13:18" x14ac:dyDescent="0.25">
      <c r="M5414" s="20"/>
      <c r="N5414" s="20"/>
      <c r="O5414" s="20"/>
      <c r="P5414" s="20"/>
      <c r="Q5414" s="20"/>
      <c r="R5414" s="20"/>
    </row>
    <row r="5415" spans="13:18" x14ac:dyDescent="0.25">
      <c r="M5415" s="20"/>
      <c r="N5415" s="20"/>
      <c r="O5415" s="20"/>
      <c r="P5415" s="20"/>
      <c r="Q5415" s="20"/>
      <c r="R5415" s="20"/>
    </row>
    <row r="5416" spans="13:18" x14ac:dyDescent="0.25">
      <c r="M5416" s="20"/>
      <c r="N5416" s="20"/>
      <c r="O5416" s="20"/>
      <c r="P5416" s="20"/>
      <c r="Q5416" s="20"/>
      <c r="R5416" s="20"/>
    </row>
    <row r="5417" spans="13:18" x14ac:dyDescent="0.25">
      <c r="M5417" s="20"/>
      <c r="N5417" s="20"/>
      <c r="O5417" s="20"/>
      <c r="P5417" s="20"/>
      <c r="Q5417" s="20"/>
      <c r="R5417" s="20"/>
    </row>
    <row r="5418" spans="13:18" x14ac:dyDescent="0.25">
      <c r="M5418" s="20"/>
      <c r="N5418" s="20"/>
      <c r="O5418" s="20"/>
      <c r="P5418" s="20"/>
      <c r="Q5418" s="20"/>
      <c r="R5418" s="20"/>
    </row>
    <row r="5419" spans="13:18" x14ac:dyDescent="0.25">
      <c r="M5419" s="20"/>
      <c r="N5419" s="20"/>
      <c r="O5419" s="20"/>
      <c r="P5419" s="20"/>
      <c r="Q5419" s="20"/>
      <c r="R5419" s="20"/>
    </row>
    <row r="5420" spans="13:18" x14ac:dyDescent="0.25">
      <c r="M5420" s="20"/>
      <c r="N5420" s="20"/>
      <c r="O5420" s="20"/>
      <c r="P5420" s="20"/>
      <c r="Q5420" s="20"/>
      <c r="R5420" s="20"/>
    </row>
    <row r="5421" spans="13:18" x14ac:dyDescent="0.25">
      <c r="M5421" s="20"/>
      <c r="N5421" s="20"/>
      <c r="O5421" s="20"/>
      <c r="P5421" s="20"/>
      <c r="Q5421" s="20"/>
      <c r="R5421" s="20"/>
    </row>
    <row r="5422" spans="13:18" x14ac:dyDescent="0.25">
      <c r="M5422" s="20"/>
      <c r="N5422" s="20"/>
      <c r="O5422" s="20"/>
      <c r="P5422" s="20"/>
      <c r="Q5422" s="20"/>
      <c r="R5422" s="20"/>
    </row>
    <row r="5423" spans="13:18" x14ac:dyDescent="0.25">
      <c r="M5423" s="20"/>
      <c r="N5423" s="20"/>
      <c r="O5423" s="20"/>
      <c r="P5423" s="20"/>
      <c r="Q5423" s="20"/>
      <c r="R5423" s="20"/>
    </row>
    <row r="5424" spans="13:18" x14ac:dyDescent="0.25">
      <c r="M5424" s="20"/>
      <c r="N5424" s="20"/>
      <c r="O5424" s="20"/>
      <c r="P5424" s="20"/>
      <c r="Q5424" s="20"/>
      <c r="R5424" s="20"/>
    </row>
    <row r="5425" spans="13:18" x14ac:dyDescent="0.25">
      <c r="M5425" s="20"/>
      <c r="N5425" s="20"/>
      <c r="O5425" s="20"/>
      <c r="P5425" s="20"/>
      <c r="Q5425" s="20"/>
      <c r="R5425" s="20"/>
    </row>
    <row r="5426" spans="13:18" x14ac:dyDescent="0.25">
      <c r="M5426" s="20"/>
      <c r="N5426" s="20"/>
      <c r="O5426" s="20"/>
      <c r="P5426" s="20"/>
      <c r="Q5426" s="20"/>
      <c r="R5426" s="20"/>
    </row>
    <row r="5427" spans="13:18" x14ac:dyDescent="0.25">
      <c r="M5427" s="20"/>
      <c r="N5427" s="20"/>
      <c r="O5427" s="20"/>
      <c r="P5427" s="20"/>
      <c r="Q5427" s="20"/>
      <c r="R5427" s="20"/>
    </row>
    <row r="5428" spans="13:18" x14ac:dyDescent="0.25">
      <c r="M5428" s="20"/>
      <c r="N5428" s="20"/>
      <c r="O5428" s="20"/>
      <c r="P5428" s="20"/>
      <c r="Q5428" s="20"/>
      <c r="R5428" s="20"/>
    </row>
    <row r="5429" spans="13:18" x14ac:dyDescent="0.25">
      <c r="M5429" s="20"/>
      <c r="N5429" s="20"/>
      <c r="O5429" s="20"/>
      <c r="P5429" s="20"/>
      <c r="Q5429" s="20"/>
      <c r="R5429" s="20"/>
    </row>
    <row r="5430" spans="13:18" x14ac:dyDescent="0.25">
      <c r="M5430" s="20"/>
      <c r="N5430" s="20"/>
      <c r="O5430" s="20"/>
      <c r="P5430" s="20"/>
      <c r="Q5430" s="20"/>
      <c r="R5430" s="20"/>
    </row>
    <row r="5431" spans="13:18" x14ac:dyDescent="0.25">
      <c r="M5431" s="20"/>
      <c r="N5431" s="20"/>
      <c r="O5431" s="20"/>
      <c r="P5431" s="20"/>
      <c r="Q5431" s="20"/>
      <c r="R5431" s="20"/>
    </row>
    <row r="5432" spans="13:18" x14ac:dyDescent="0.25">
      <c r="M5432" s="20"/>
      <c r="N5432" s="20"/>
      <c r="O5432" s="20"/>
      <c r="P5432" s="20"/>
      <c r="Q5432" s="20"/>
      <c r="R5432" s="20"/>
    </row>
    <row r="5433" spans="13:18" x14ac:dyDescent="0.25">
      <c r="M5433" s="20"/>
      <c r="N5433" s="20"/>
      <c r="O5433" s="20"/>
      <c r="P5433" s="20"/>
      <c r="Q5433" s="20"/>
      <c r="R5433" s="20"/>
    </row>
    <row r="5434" spans="13:18" x14ac:dyDescent="0.25">
      <c r="M5434" s="20"/>
      <c r="N5434" s="20"/>
      <c r="O5434" s="20"/>
      <c r="P5434" s="20"/>
      <c r="Q5434" s="20"/>
      <c r="R5434" s="20"/>
    </row>
    <row r="5435" spans="13:18" x14ac:dyDescent="0.25">
      <c r="M5435" s="20"/>
      <c r="N5435" s="20"/>
      <c r="O5435" s="20"/>
      <c r="P5435" s="20"/>
      <c r="Q5435" s="20"/>
      <c r="R5435" s="20"/>
    </row>
    <row r="5436" spans="13:18" x14ac:dyDescent="0.25">
      <c r="M5436" s="20"/>
      <c r="N5436" s="20"/>
      <c r="O5436" s="20"/>
      <c r="P5436" s="20"/>
      <c r="Q5436" s="20"/>
      <c r="R5436" s="20"/>
    </row>
    <row r="5437" spans="13:18" x14ac:dyDescent="0.25">
      <c r="M5437" s="20"/>
      <c r="N5437" s="20"/>
      <c r="O5437" s="20"/>
      <c r="P5437" s="20"/>
      <c r="Q5437" s="20"/>
      <c r="R5437" s="20"/>
    </row>
    <row r="5438" spans="13:18" x14ac:dyDescent="0.25">
      <c r="M5438" s="20"/>
      <c r="N5438" s="20"/>
      <c r="O5438" s="20"/>
      <c r="P5438" s="20"/>
      <c r="Q5438" s="20"/>
      <c r="R5438" s="20"/>
    </row>
    <row r="5439" spans="13:18" x14ac:dyDescent="0.25">
      <c r="M5439" s="20"/>
      <c r="N5439" s="20"/>
      <c r="O5439" s="20"/>
      <c r="P5439" s="20"/>
      <c r="Q5439" s="20"/>
      <c r="R5439" s="20"/>
    </row>
    <row r="5440" spans="13:18" x14ac:dyDescent="0.25">
      <c r="M5440" s="20"/>
      <c r="N5440" s="20"/>
      <c r="O5440" s="20"/>
      <c r="P5440" s="20"/>
      <c r="Q5440" s="20"/>
      <c r="R5440" s="20"/>
    </row>
    <row r="5441" spans="13:18" x14ac:dyDescent="0.25">
      <c r="M5441" s="20"/>
      <c r="N5441" s="20"/>
      <c r="O5441" s="20"/>
      <c r="P5441" s="20"/>
      <c r="Q5441" s="20"/>
      <c r="R5441" s="20"/>
    </row>
    <row r="5442" spans="13:18" x14ac:dyDescent="0.25">
      <c r="M5442" s="20"/>
      <c r="N5442" s="20"/>
      <c r="O5442" s="20"/>
      <c r="P5442" s="20"/>
      <c r="Q5442" s="20"/>
      <c r="R5442" s="20"/>
    </row>
    <row r="5443" spans="13:18" x14ac:dyDescent="0.25">
      <c r="M5443" s="20"/>
      <c r="N5443" s="20"/>
      <c r="O5443" s="20"/>
      <c r="P5443" s="20"/>
      <c r="Q5443" s="20"/>
      <c r="R5443" s="20"/>
    </row>
    <row r="5444" spans="13:18" x14ac:dyDescent="0.25">
      <c r="M5444" s="20"/>
      <c r="N5444" s="20"/>
      <c r="O5444" s="20"/>
      <c r="P5444" s="20"/>
      <c r="Q5444" s="20"/>
      <c r="R5444" s="20"/>
    </row>
    <row r="5445" spans="13:18" x14ac:dyDescent="0.25">
      <c r="M5445" s="20"/>
      <c r="N5445" s="20"/>
      <c r="O5445" s="20"/>
      <c r="P5445" s="20"/>
      <c r="Q5445" s="20"/>
      <c r="R5445" s="20"/>
    </row>
    <row r="5446" spans="13:18" x14ac:dyDescent="0.25">
      <c r="M5446" s="20"/>
      <c r="N5446" s="20"/>
      <c r="O5446" s="20"/>
      <c r="P5446" s="20"/>
      <c r="Q5446" s="20"/>
      <c r="R5446" s="20"/>
    </row>
    <row r="5447" spans="13:18" x14ac:dyDescent="0.25">
      <c r="M5447" s="20"/>
      <c r="N5447" s="20"/>
      <c r="O5447" s="20"/>
      <c r="P5447" s="20"/>
      <c r="Q5447" s="20"/>
      <c r="R5447" s="20"/>
    </row>
    <row r="5448" spans="13:18" x14ac:dyDescent="0.25">
      <c r="M5448" s="20"/>
      <c r="N5448" s="20"/>
      <c r="O5448" s="20"/>
      <c r="P5448" s="20"/>
      <c r="Q5448" s="20"/>
      <c r="R5448" s="20"/>
    </row>
    <row r="5449" spans="13:18" x14ac:dyDescent="0.25">
      <c r="M5449" s="20"/>
      <c r="N5449" s="20"/>
      <c r="O5449" s="20"/>
      <c r="P5449" s="20"/>
      <c r="Q5449" s="20"/>
      <c r="R5449" s="20"/>
    </row>
    <row r="5450" spans="13:18" x14ac:dyDescent="0.25">
      <c r="M5450" s="20"/>
      <c r="N5450" s="20"/>
      <c r="O5450" s="20"/>
      <c r="P5450" s="20"/>
      <c r="Q5450" s="20"/>
      <c r="R5450" s="20"/>
    </row>
    <row r="5451" spans="13:18" x14ac:dyDescent="0.25">
      <c r="M5451" s="20"/>
      <c r="N5451" s="20"/>
      <c r="O5451" s="20"/>
      <c r="P5451" s="20"/>
      <c r="Q5451" s="20"/>
      <c r="R5451" s="20"/>
    </row>
    <row r="5452" spans="13:18" x14ac:dyDescent="0.25">
      <c r="M5452" s="20"/>
      <c r="N5452" s="20"/>
      <c r="O5452" s="20"/>
      <c r="P5452" s="20"/>
      <c r="Q5452" s="20"/>
      <c r="R5452" s="20"/>
    </row>
    <row r="5453" spans="13:18" x14ac:dyDescent="0.25">
      <c r="M5453" s="20"/>
      <c r="N5453" s="20"/>
      <c r="O5453" s="20"/>
      <c r="P5453" s="20"/>
      <c r="Q5453" s="20"/>
      <c r="R5453" s="20"/>
    </row>
    <row r="5454" spans="13:18" x14ac:dyDescent="0.25">
      <c r="M5454" s="20"/>
      <c r="N5454" s="20"/>
      <c r="O5454" s="20"/>
      <c r="P5454" s="20"/>
      <c r="Q5454" s="20"/>
      <c r="R5454" s="20"/>
    </row>
    <row r="5455" spans="13:18" x14ac:dyDescent="0.25">
      <c r="M5455" s="20"/>
      <c r="N5455" s="20"/>
      <c r="O5455" s="20"/>
      <c r="P5455" s="20"/>
      <c r="Q5455" s="20"/>
      <c r="R5455" s="20"/>
    </row>
    <row r="5456" spans="13:18" x14ac:dyDescent="0.25">
      <c r="M5456" s="20"/>
      <c r="N5456" s="20"/>
      <c r="O5456" s="20"/>
      <c r="P5456" s="20"/>
      <c r="Q5456" s="20"/>
      <c r="R5456" s="20"/>
    </row>
    <row r="5457" spans="13:18" x14ac:dyDescent="0.25">
      <c r="M5457" s="20"/>
      <c r="N5457" s="20"/>
      <c r="O5457" s="20"/>
      <c r="P5457" s="20"/>
      <c r="Q5457" s="20"/>
      <c r="R5457" s="20"/>
    </row>
    <row r="5458" spans="13:18" x14ac:dyDescent="0.25">
      <c r="M5458" s="20"/>
      <c r="N5458" s="20"/>
      <c r="O5458" s="20"/>
      <c r="P5458" s="20"/>
      <c r="Q5458" s="20"/>
      <c r="R5458" s="20"/>
    </row>
    <row r="5459" spans="13:18" x14ac:dyDescent="0.25">
      <c r="M5459" s="20"/>
      <c r="N5459" s="20"/>
      <c r="O5459" s="20"/>
      <c r="P5459" s="20"/>
      <c r="Q5459" s="20"/>
      <c r="R5459" s="20"/>
    </row>
    <row r="5460" spans="13:18" x14ac:dyDescent="0.25">
      <c r="M5460" s="20"/>
      <c r="N5460" s="20"/>
      <c r="O5460" s="20"/>
      <c r="P5460" s="20"/>
      <c r="Q5460" s="20"/>
      <c r="R5460" s="20"/>
    </row>
    <row r="5461" spans="13:18" x14ac:dyDescent="0.25">
      <c r="M5461" s="20"/>
      <c r="N5461" s="20"/>
      <c r="O5461" s="20"/>
      <c r="P5461" s="20"/>
      <c r="Q5461" s="20"/>
      <c r="R5461" s="20"/>
    </row>
    <row r="5462" spans="13:18" x14ac:dyDescent="0.25">
      <c r="M5462" s="20"/>
      <c r="N5462" s="20"/>
      <c r="O5462" s="20"/>
      <c r="P5462" s="20"/>
      <c r="Q5462" s="20"/>
      <c r="R5462" s="20"/>
    </row>
    <row r="5463" spans="13:18" x14ac:dyDescent="0.25">
      <c r="M5463" s="20"/>
      <c r="N5463" s="20"/>
      <c r="O5463" s="20"/>
      <c r="P5463" s="20"/>
      <c r="Q5463" s="20"/>
      <c r="R5463" s="20"/>
    </row>
    <row r="5464" spans="13:18" x14ac:dyDescent="0.25">
      <c r="M5464" s="20"/>
      <c r="N5464" s="20"/>
      <c r="O5464" s="20"/>
      <c r="P5464" s="20"/>
      <c r="Q5464" s="20"/>
      <c r="R5464" s="20"/>
    </row>
    <row r="5465" spans="13:18" x14ac:dyDescent="0.25">
      <c r="M5465" s="20"/>
      <c r="N5465" s="20"/>
      <c r="O5465" s="20"/>
      <c r="P5465" s="20"/>
      <c r="Q5465" s="20"/>
      <c r="R5465" s="20"/>
    </row>
    <row r="5466" spans="13:18" x14ac:dyDescent="0.25">
      <c r="M5466" s="20"/>
      <c r="N5466" s="20"/>
      <c r="O5466" s="20"/>
      <c r="P5466" s="20"/>
      <c r="Q5466" s="20"/>
      <c r="R5466" s="20"/>
    </row>
    <row r="5467" spans="13:18" x14ac:dyDescent="0.25">
      <c r="M5467" s="20"/>
      <c r="N5467" s="20"/>
      <c r="O5467" s="20"/>
      <c r="P5467" s="20"/>
      <c r="Q5467" s="20"/>
      <c r="R5467" s="20"/>
    </row>
    <row r="5468" spans="13:18" x14ac:dyDescent="0.25">
      <c r="M5468" s="20"/>
      <c r="N5468" s="20"/>
      <c r="O5468" s="20"/>
      <c r="P5468" s="20"/>
      <c r="Q5468" s="20"/>
      <c r="R5468" s="20"/>
    </row>
    <row r="5469" spans="13:18" x14ac:dyDescent="0.25">
      <c r="M5469" s="20"/>
      <c r="N5469" s="20"/>
      <c r="O5469" s="20"/>
      <c r="P5469" s="20"/>
      <c r="Q5469" s="20"/>
      <c r="R5469" s="20"/>
    </row>
    <row r="5470" spans="13:18" x14ac:dyDescent="0.25">
      <c r="M5470" s="20"/>
      <c r="N5470" s="20"/>
      <c r="O5470" s="20"/>
      <c r="P5470" s="20"/>
      <c r="Q5470" s="20"/>
      <c r="R5470" s="20"/>
    </row>
    <row r="5471" spans="13:18" x14ac:dyDescent="0.25">
      <c r="M5471" s="20"/>
      <c r="N5471" s="20"/>
      <c r="O5471" s="20"/>
      <c r="P5471" s="20"/>
      <c r="Q5471" s="20"/>
      <c r="R5471" s="20"/>
    </row>
    <row r="5472" spans="13:18" x14ac:dyDescent="0.25">
      <c r="M5472" s="20"/>
      <c r="N5472" s="20"/>
      <c r="O5472" s="20"/>
      <c r="P5472" s="20"/>
      <c r="Q5472" s="20"/>
      <c r="R5472" s="20"/>
    </row>
    <row r="5473" spans="13:18" x14ac:dyDescent="0.25">
      <c r="M5473" s="20"/>
      <c r="N5473" s="20"/>
      <c r="O5473" s="20"/>
      <c r="P5473" s="20"/>
      <c r="Q5473" s="20"/>
      <c r="R5473" s="20"/>
    </row>
    <row r="5474" spans="13:18" x14ac:dyDescent="0.25">
      <c r="M5474" s="20"/>
      <c r="N5474" s="20"/>
      <c r="O5474" s="20"/>
      <c r="P5474" s="20"/>
      <c r="Q5474" s="20"/>
      <c r="R5474" s="20"/>
    </row>
    <row r="5475" spans="13:18" x14ac:dyDescent="0.25">
      <c r="M5475" s="20"/>
      <c r="N5475" s="20"/>
      <c r="O5475" s="20"/>
      <c r="P5475" s="20"/>
      <c r="Q5475" s="20"/>
      <c r="R5475" s="20"/>
    </row>
    <row r="5476" spans="13:18" x14ac:dyDescent="0.25">
      <c r="M5476" s="20"/>
      <c r="N5476" s="20"/>
      <c r="O5476" s="20"/>
      <c r="P5476" s="20"/>
      <c r="Q5476" s="20"/>
      <c r="R5476" s="20"/>
    </row>
    <row r="5477" spans="13:18" x14ac:dyDescent="0.25">
      <c r="M5477" s="20"/>
      <c r="N5477" s="20"/>
      <c r="O5477" s="20"/>
      <c r="P5477" s="20"/>
      <c r="Q5477" s="20"/>
      <c r="R5477" s="20"/>
    </row>
    <row r="5478" spans="13:18" x14ac:dyDescent="0.25">
      <c r="M5478" s="20"/>
      <c r="N5478" s="20"/>
      <c r="O5478" s="20"/>
      <c r="P5478" s="20"/>
      <c r="Q5478" s="20"/>
      <c r="R5478" s="20"/>
    </row>
    <row r="5479" spans="13:18" x14ac:dyDescent="0.25">
      <c r="M5479" s="20"/>
      <c r="N5479" s="20"/>
      <c r="O5479" s="20"/>
      <c r="P5479" s="20"/>
      <c r="Q5479" s="20"/>
      <c r="R5479" s="20"/>
    </row>
    <row r="5480" spans="13:18" x14ac:dyDescent="0.25">
      <c r="M5480" s="20"/>
      <c r="N5480" s="20"/>
      <c r="O5480" s="20"/>
      <c r="P5480" s="20"/>
      <c r="Q5480" s="20"/>
      <c r="R5480" s="20"/>
    </row>
    <row r="5481" spans="13:18" x14ac:dyDescent="0.25">
      <c r="M5481" s="20"/>
      <c r="N5481" s="20"/>
      <c r="O5481" s="20"/>
      <c r="P5481" s="20"/>
      <c r="Q5481" s="20"/>
      <c r="R5481" s="20"/>
    </row>
    <row r="5482" spans="13:18" x14ac:dyDescent="0.25">
      <c r="M5482" s="20"/>
      <c r="N5482" s="20"/>
      <c r="O5482" s="20"/>
      <c r="P5482" s="20"/>
      <c r="Q5482" s="20"/>
      <c r="R5482" s="20"/>
    </row>
    <row r="5483" spans="13:18" x14ac:dyDescent="0.25">
      <c r="M5483" s="20"/>
      <c r="N5483" s="20"/>
      <c r="O5483" s="20"/>
      <c r="P5483" s="20"/>
      <c r="Q5483" s="20"/>
      <c r="R5483" s="20"/>
    </row>
    <row r="5484" spans="13:18" x14ac:dyDescent="0.25">
      <c r="M5484" s="20"/>
      <c r="N5484" s="20"/>
      <c r="O5484" s="20"/>
      <c r="P5484" s="20"/>
      <c r="Q5484" s="20"/>
      <c r="R5484" s="20"/>
    </row>
    <row r="5485" spans="13:18" x14ac:dyDescent="0.25">
      <c r="M5485" s="20"/>
      <c r="N5485" s="20"/>
      <c r="O5485" s="20"/>
      <c r="P5485" s="20"/>
      <c r="Q5485" s="20"/>
      <c r="R5485" s="20"/>
    </row>
    <row r="5486" spans="13:18" x14ac:dyDescent="0.25">
      <c r="M5486" s="20"/>
      <c r="N5486" s="20"/>
      <c r="O5486" s="20"/>
      <c r="P5486" s="20"/>
      <c r="Q5486" s="20"/>
      <c r="R5486" s="20"/>
    </row>
    <row r="5487" spans="13:18" x14ac:dyDescent="0.25">
      <c r="M5487" s="20"/>
      <c r="N5487" s="20"/>
      <c r="O5487" s="20"/>
      <c r="P5487" s="20"/>
      <c r="Q5487" s="20"/>
      <c r="R5487" s="20"/>
    </row>
    <row r="5488" spans="13:18" x14ac:dyDescent="0.25">
      <c r="M5488" s="20"/>
      <c r="N5488" s="20"/>
      <c r="O5488" s="20"/>
      <c r="P5488" s="20"/>
      <c r="Q5488" s="20"/>
      <c r="R5488" s="20"/>
    </row>
    <row r="5489" spans="13:18" x14ac:dyDescent="0.25">
      <c r="M5489" s="20"/>
      <c r="N5489" s="20"/>
      <c r="O5489" s="20"/>
      <c r="P5489" s="20"/>
      <c r="Q5489" s="20"/>
      <c r="R5489" s="20"/>
    </row>
    <row r="5490" spans="13:18" x14ac:dyDescent="0.25">
      <c r="M5490" s="20"/>
      <c r="N5490" s="20"/>
      <c r="O5490" s="20"/>
      <c r="P5490" s="20"/>
      <c r="Q5490" s="20"/>
      <c r="R5490" s="20"/>
    </row>
    <row r="5491" spans="13:18" x14ac:dyDescent="0.25">
      <c r="M5491" s="20"/>
      <c r="N5491" s="20"/>
      <c r="O5491" s="20"/>
      <c r="P5491" s="20"/>
      <c r="Q5491" s="20"/>
      <c r="R5491" s="20"/>
    </row>
    <row r="5492" spans="13:18" x14ac:dyDescent="0.25">
      <c r="M5492" s="20"/>
      <c r="N5492" s="20"/>
      <c r="O5492" s="20"/>
      <c r="P5492" s="20"/>
      <c r="Q5492" s="20"/>
      <c r="R5492" s="20"/>
    </row>
    <row r="5493" spans="13:18" x14ac:dyDescent="0.25">
      <c r="M5493" s="20"/>
      <c r="N5493" s="20"/>
      <c r="O5493" s="20"/>
      <c r="P5493" s="20"/>
      <c r="Q5493" s="20"/>
      <c r="R5493" s="20"/>
    </row>
    <row r="5494" spans="13:18" x14ac:dyDescent="0.25">
      <c r="M5494" s="20"/>
      <c r="N5494" s="20"/>
      <c r="O5494" s="20"/>
      <c r="P5494" s="20"/>
      <c r="Q5494" s="20"/>
      <c r="R5494" s="20"/>
    </row>
    <row r="5495" spans="13:18" x14ac:dyDescent="0.25">
      <c r="M5495" s="20"/>
      <c r="N5495" s="20"/>
      <c r="O5495" s="20"/>
      <c r="P5495" s="20"/>
      <c r="Q5495" s="20"/>
      <c r="R5495" s="20"/>
    </row>
    <row r="5496" spans="13:18" x14ac:dyDescent="0.25">
      <c r="M5496" s="20"/>
      <c r="N5496" s="20"/>
      <c r="O5496" s="20"/>
      <c r="P5496" s="20"/>
      <c r="Q5496" s="20"/>
      <c r="R5496" s="20"/>
    </row>
    <row r="5497" spans="13:18" x14ac:dyDescent="0.25">
      <c r="M5497" s="20"/>
      <c r="N5497" s="20"/>
      <c r="O5497" s="20"/>
      <c r="P5497" s="20"/>
      <c r="Q5497" s="20"/>
      <c r="R5497" s="20"/>
    </row>
    <row r="5498" spans="13:18" x14ac:dyDescent="0.25">
      <c r="M5498" s="20"/>
      <c r="N5498" s="20"/>
      <c r="O5498" s="20"/>
      <c r="P5498" s="20"/>
      <c r="Q5498" s="20"/>
      <c r="R5498" s="20"/>
    </row>
    <row r="5499" spans="13:18" x14ac:dyDescent="0.25">
      <c r="M5499" s="20"/>
      <c r="N5499" s="20"/>
      <c r="O5499" s="20"/>
      <c r="P5499" s="20"/>
      <c r="Q5499" s="20"/>
      <c r="R5499" s="20"/>
    </row>
    <row r="5500" spans="13:18" x14ac:dyDescent="0.25">
      <c r="M5500" s="20"/>
      <c r="N5500" s="20"/>
      <c r="O5500" s="20"/>
      <c r="P5500" s="20"/>
      <c r="Q5500" s="20"/>
      <c r="R5500" s="20"/>
    </row>
    <row r="5501" spans="13:18" x14ac:dyDescent="0.25">
      <c r="M5501" s="20"/>
      <c r="N5501" s="20"/>
      <c r="O5501" s="20"/>
      <c r="P5501" s="20"/>
      <c r="Q5501" s="20"/>
      <c r="R5501" s="20"/>
    </row>
    <row r="5502" spans="13:18" x14ac:dyDescent="0.25">
      <c r="M5502" s="20"/>
      <c r="N5502" s="20"/>
      <c r="O5502" s="20"/>
      <c r="P5502" s="20"/>
      <c r="Q5502" s="20"/>
      <c r="R5502" s="20"/>
    </row>
    <row r="5503" spans="13:18" x14ac:dyDescent="0.25">
      <c r="M5503" s="20"/>
      <c r="N5503" s="20"/>
      <c r="O5503" s="20"/>
      <c r="P5503" s="20"/>
      <c r="Q5503" s="20"/>
      <c r="R5503" s="20"/>
    </row>
    <row r="5504" spans="13:18" x14ac:dyDescent="0.25">
      <c r="M5504" s="20"/>
      <c r="N5504" s="20"/>
      <c r="O5504" s="20"/>
      <c r="P5504" s="20"/>
      <c r="Q5504" s="20"/>
      <c r="R5504" s="20"/>
    </row>
    <row r="5505" spans="13:18" x14ac:dyDescent="0.25">
      <c r="M5505" s="20"/>
      <c r="N5505" s="20"/>
      <c r="O5505" s="20"/>
      <c r="P5505" s="20"/>
      <c r="Q5505" s="20"/>
      <c r="R5505" s="20"/>
    </row>
    <row r="5506" spans="13:18" x14ac:dyDescent="0.25">
      <c r="M5506" s="20"/>
      <c r="N5506" s="20"/>
      <c r="O5506" s="20"/>
      <c r="P5506" s="20"/>
      <c r="Q5506" s="20"/>
      <c r="R5506" s="20"/>
    </row>
    <row r="5507" spans="13:18" x14ac:dyDescent="0.25">
      <c r="M5507" s="20"/>
      <c r="N5507" s="20"/>
      <c r="O5507" s="20"/>
      <c r="P5507" s="20"/>
      <c r="Q5507" s="20"/>
      <c r="R5507" s="20"/>
    </row>
    <row r="5508" spans="13:18" x14ac:dyDescent="0.25">
      <c r="M5508" s="20"/>
      <c r="N5508" s="20"/>
      <c r="O5508" s="20"/>
      <c r="P5508" s="20"/>
      <c r="Q5508" s="20"/>
      <c r="R5508" s="20"/>
    </row>
    <row r="5509" spans="13:18" x14ac:dyDescent="0.25">
      <c r="M5509" s="20"/>
      <c r="N5509" s="20"/>
      <c r="O5509" s="20"/>
      <c r="P5509" s="20"/>
      <c r="Q5509" s="20"/>
      <c r="R5509" s="20"/>
    </row>
    <row r="5510" spans="13:18" x14ac:dyDescent="0.25">
      <c r="M5510" s="20"/>
      <c r="N5510" s="20"/>
      <c r="O5510" s="20"/>
      <c r="P5510" s="20"/>
      <c r="Q5510" s="20"/>
      <c r="R5510" s="20"/>
    </row>
    <row r="5511" spans="13:18" x14ac:dyDescent="0.25">
      <c r="M5511" s="20"/>
      <c r="N5511" s="20"/>
      <c r="O5511" s="20"/>
      <c r="P5511" s="20"/>
      <c r="Q5511" s="20"/>
      <c r="R5511" s="20"/>
    </row>
    <row r="5512" spans="13:18" x14ac:dyDescent="0.25">
      <c r="M5512" s="20"/>
      <c r="N5512" s="20"/>
      <c r="O5512" s="20"/>
      <c r="P5512" s="20"/>
      <c r="Q5512" s="20"/>
      <c r="R5512" s="20"/>
    </row>
    <row r="5513" spans="13:18" x14ac:dyDescent="0.25">
      <c r="M5513" s="20"/>
      <c r="N5513" s="20"/>
      <c r="O5513" s="20"/>
      <c r="P5513" s="20"/>
      <c r="Q5513" s="20"/>
      <c r="R5513" s="20"/>
    </row>
    <row r="5514" spans="13:18" x14ac:dyDescent="0.25">
      <c r="M5514" s="20"/>
      <c r="N5514" s="20"/>
      <c r="O5514" s="20"/>
      <c r="P5514" s="20"/>
      <c r="Q5514" s="20"/>
      <c r="R5514" s="20"/>
    </row>
    <row r="5515" spans="13:18" x14ac:dyDescent="0.25">
      <c r="M5515" s="20"/>
      <c r="N5515" s="20"/>
      <c r="O5515" s="20"/>
      <c r="P5515" s="20"/>
      <c r="Q5515" s="20"/>
      <c r="R5515" s="20"/>
    </row>
    <row r="5516" spans="13:18" x14ac:dyDescent="0.25">
      <c r="M5516" s="20"/>
      <c r="N5516" s="20"/>
      <c r="O5516" s="20"/>
      <c r="P5516" s="20"/>
      <c r="Q5516" s="20"/>
      <c r="R5516" s="20"/>
    </row>
    <row r="5517" spans="13:18" x14ac:dyDescent="0.25">
      <c r="M5517" s="20"/>
      <c r="N5517" s="20"/>
      <c r="O5517" s="20"/>
      <c r="P5517" s="20"/>
      <c r="Q5517" s="20"/>
      <c r="R5517" s="20"/>
    </row>
    <row r="5518" spans="13:18" x14ac:dyDescent="0.25">
      <c r="M5518" s="20"/>
      <c r="N5518" s="20"/>
      <c r="O5518" s="20"/>
      <c r="P5518" s="20"/>
      <c r="Q5518" s="20"/>
      <c r="R5518" s="20"/>
    </row>
    <row r="5519" spans="13:18" x14ac:dyDescent="0.25">
      <c r="M5519" s="20"/>
      <c r="N5519" s="20"/>
      <c r="O5519" s="20"/>
      <c r="P5519" s="20"/>
      <c r="Q5519" s="20"/>
      <c r="R5519" s="20"/>
    </row>
    <row r="5520" spans="13:18" x14ac:dyDescent="0.25">
      <c r="M5520" s="20"/>
      <c r="N5520" s="20"/>
      <c r="O5520" s="20"/>
      <c r="P5520" s="20"/>
      <c r="Q5520" s="20"/>
      <c r="R5520" s="20"/>
    </row>
    <row r="5521" spans="13:18" x14ac:dyDescent="0.25">
      <c r="M5521" s="20"/>
      <c r="N5521" s="20"/>
      <c r="O5521" s="20"/>
      <c r="P5521" s="20"/>
      <c r="Q5521" s="20"/>
      <c r="R5521" s="20"/>
    </row>
    <row r="5522" spans="13:18" x14ac:dyDescent="0.25">
      <c r="M5522" s="20"/>
      <c r="N5522" s="20"/>
      <c r="O5522" s="20"/>
      <c r="P5522" s="20"/>
      <c r="Q5522" s="20"/>
      <c r="R5522" s="20"/>
    </row>
    <row r="5523" spans="13:18" x14ac:dyDescent="0.25">
      <c r="M5523" s="20"/>
      <c r="N5523" s="20"/>
      <c r="O5523" s="20"/>
      <c r="P5523" s="20"/>
      <c r="Q5523" s="20"/>
      <c r="R5523" s="20"/>
    </row>
    <row r="5524" spans="13:18" x14ac:dyDescent="0.25">
      <c r="M5524" s="20"/>
      <c r="N5524" s="20"/>
      <c r="O5524" s="20"/>
      <c r="P5524" s="20"/>
      <c r="Q5524" s="20"/>
      <c r="R5524" s="20"/>
    </row>
    <row r="5525" spans="13:18" x14ac:dyDescent="0.25">
      <c r="M5525" s="20"/>
      <c r="N5525" s="20"/>
      <c r="O5525" s="20"/>
      <c r="P5525" s="20"/>
      <c r="Q5525" s="20"/>
      <c r="R5525" s="20"/>
    </row>
    <row r="5526" spans="13:18" x14ac:dyDescent="0.25">
      <c r="M5526" s="20"/>
      <c r="N5526" s="20"/>
      <c r="O5526" s="20"/>
      <c r="P5526" s="20"/>
      <c r="Q5526" s="20"/>
      <c r="R5526" s="20"/>
    </row>
    <row r="5527" spans="13:18" x14ac:dyDescent="0.25">
      <c r="M5527" s="20"/>
      <c r="N5527" s="20"/>
      <c r="O5527" s="20"/>
      <c r="P5527" s="20"/>
      <c r="Q5527" s="20"/>
      <c r="R5527" s="20"/>
    </row>
    <row r="5528" spans="13:18" x14ac:dyDescent="0.25">
      <c r="M5528" s="20"/>
      <c r="N5528" s="20"/>
      <c r="O5528" s="20"/>
      <c r="P5528" s="20"/>
      <c r="Q5528" s="20"/>
      <c r="R5528" s="20"/>
    </row>
    <row r="5529" spans="13:18" x14ac:dyDescent="0.25">
      <c r="M5529" s="20"/>
      <c r="N5529" s="20"/>
      <c r="O5529" s="20"/>
      <c r="P5529" s="20"/>
      <c r="Q5529" s="20"/>
      <c r="R5529" s="20"/>
    </row>
    <row r="5530" spans="13:18" x14ac:dyDescent="0.25">
      <c r="M5530" s="20"/>
      <c r="N5530" s="20"/>
      <c r="O5530" s="20"/>
      <c r="P5530" s="20"/>
      <c r="Q5530" s="20"/>
      <c r="R5530" s="20"/>
    </row>
    <row r="5531" spans="13:18" x14ac:dyDescent="0.25">
      <c r="M5531" s="20"/>
      <c r="N5531" s="20"/>
      <c r="O5531" s="20"/>
      <c r="P5531" s="20"/>
      <c r="Q5531" s="20"/>
      <c r="R5531" s="20"/>
    </row>
    <row r="5532" spans="13:18" x14ac:dyDescent="0.25">
      <c r="M5532" s="20"/>
      <c r="N5532" s="20"/>
      <c r="O5532" s="20"/>
      <c r="P5532" s="20"/>
      <c r="Q5532" s="20"/>
      <c r="R5532" s="20"/>
    </row>
    <row r="5533" spans="13:18" x14ac:dyDescent="0.25">
      <c r="M5533" s="20"/>
      <c r="N5533" s="20"/>
      <c r="O5533" s="20"/>
      <c r="P5533" s="20"/>
      <c r="Q5533" s="20"/>
      <c r="R5533" s="20"/>
    </row>
    <row r="5534" spans="13:18" x14ac:dyDescent="0.25">
      <c r="M5534" s="20"/>
      <c r="N5534" s="20"/>
      <c r="O5534" s="20"/>
      <c r="P5534" s="20"/>
      <c r="Q5534" s="20"/>
      <c r="R5534" s="20"/>
    </row>
    <row r="5535" spans="13:18" x14ac:dyDescent="0.25">
      <c r="M5535" s="20"/>
      <c r="N5535" s="20"/>
      <c r="O5535" s="20"/>
      <c r="P5535" s="20"/>
      <c r="Q5535" s="20"/>
      <c r="R5535" s="20"/>
    </row>
    <row r="5536" spans="13:18" x14ac:dyDescent="0.25">
      <c r="M5536" s="20"/>
      <c r="N5536" s="20"/>
      <c r="O5536" s="20"/>
      <c r="P5536" s="20"/>
      <c r="Q5536" s="20"/>
      <c r="R5536" s="20"/>
    </row>
    <row r="5537" spans="13:18" x14ac:dyDescent="0.25">
      <c r="M5537" s="20"/>
      <c r="N5537" s="20"/>
      <c r="O5537" s="20"/>
      <c r="P5537" s="20"/>
      <c r="Q5537" s="20"/>
      <c r="R5537" s="20"/>
    </row>
    <row r="5538" spans="13:18" x14ac:dyDescent="0.25">
      <c r="M5538" s="20"/>
      <c r="N5538" s="20"/>
      <c r="O5538" s="20"/>
      <c r="P5538" s="20"/>
      <c r="Q5538" s="20"/>
      <c r="R5538" s="20"/>
    </row>
    <row r="5539" spans="13:18" x14ac:dyDescent="0.25">
      <c r="M5539" s="20"/>
      <c r="N5539" s="20"/>
      <c r="O5539" s="20"/>
      <c r="P5539" s="20"/>
      <c r="Q5539" s="20"/>
      <c r="R5539" s="20"/>
    </row>
    <row r="5540" spans="13:18" x14ac:dyDescent="0.25">
      <c r="M5540" s="20"/>
      <c r="N5540" s="20"/>
      <c r="O5540" s="20"/>
      <c r="P5540" s="20"/>
      <c r="Q5540" s="20"/>
      <c r="R5540" s="20"/>
    </row>
    <row r="5541" spans="13:18" x14ac:dyDescent="0.25">
      <c r="M5541" s="20"/>
      <c r="N5541" s="20"/>
      <c r="O5541" s="20"/>
      <c r="P5541" s="20"/>
      <c r="Q5541" s="20"/>
      <c r="R5541" s="20"/>
    </row>
    <row r="5542" spans="13:18" x14ac:dyDescent="0.25">
      <c r="M5542" s="20"/>
      <c r="N5542" s="20"/>
      <c r="O5542" s="20"/>
      <c r="P5542" s="20"/>
      <c r="Q5542" s="20"/>
      <c r="R5542" s="20"/>
    </row>
    <row r="5543" spans="13:18" x14ac:dyDescent="0.25">
      <c r="M5543" s="20"/>
      <c r="N5543" s="20"/>
      <c r="O5543" s="20"/>
      <c r="P5543" s="20"/>
      <c r="Q5543" s="20"/>
      <c r="R5543" s="20"/>
    </row>
    <row r="5544" spans="13:18" x14ac:dyDescent="0.25">
      <c r="M5544" s="20"/>
      <c r="N5544" s="20"/>
      <c r="O5544" s="20"/>
      <c r="P5544" s="20"/>
      <c r="Q5544" s="20"/>
      <c r="R5544" s="20"/>
    </row>
    <row r="5545" spans="13:18" x14ac:dyDescent="0.25">
      <c r="M5545" s="20"/>
      <c r="N5545" s="20"/>
      <c r="O5545" s="20"/>
      <c r="P5545" s="20"/>
      <c r="Q5545" s="20"/>
      <c r="R5545" s="20"/>
    </row>
    <row r="5546" spans="13:18" x14ac:dyDescent="0.25">
      <c r="M5546" s="20"/>
      <c r="N5546" s="20"/>
      <c r="O5546" s="20"/>
      <c r="P5546" s="20"/>
      <c r="Q5546" s="20"/>
      <c r="R5546" s="20"/>
    </row>
    <row r="5547" spans="13:18" x14ac:dyDescent="0.25">
      <c r="M5547" s="20"/>
      <c r="N5547" s="20"/>
      <c r="O5547" s="20"/>
      <c r="P5547" s="20"/>
      <c r="Q5547" s="20"/>
      <c r="R5547" s="20"/>
    </row>
    <row r="5548" spans="13:18" x14ac:dyDescent="0.25">
      <c r="M5548" s="20"/>
      <c r="N5548" s="20"/>
      <c r="O5548" s="20"/>
      <c r="P5548" s="20"/>
      <c r="Q5548" s="20"/>
      <c r="R5548" s="20"/>
    </row>
    <row r="5549" spans="13:18" x14ac:dyDescent="0.25">
      <c r="M5549" s="20"/>
      <c r="N5549" s="20"/>
      <c r="O5549" s="20"/>
      <c r="P5549" s="20"/>
      <c r="Q5549" s="20"/>
      <c r="R5549" s="20"/>
    </row>
    <row r="5550" spans="13:18" x14ac:dyDescent="0.25">
      <c r="M5550" s="20"/>
      <c r="N5550" s="20"/>
      <c r="O5550" s="20"/>
      <c r="P5550" s="20"/>
      <c r="Q5550" s="20"/>
      <c r="R5550" s="20"/>
    </row>
    <row r="5551" spans="13:18" x14ac:dyDescent="0.25">
      <c r="M5551" s="20"/>
      <c r="N5551" s="20"/>
      <c r="O5551" s="20"/>
      <c r="P5551" s="20"/>
      <c r="Q5551" s="20"/>
      <c r="R5551" s="20"/>
    </row>
    <row r="5552" spans="13:18" x14ac:dyDescent="0.25">
      <c r="M5552" s="20"/>
      <c r="N5552" s="20"/>
      <c r="O5552" s="20"/>
      <c r="P5552" s="20"/>
      <c r="Q5552" s="20"/>
      <c r="R5552" s="20"/>
    </row>
    <row r="5553" spans="13:18" x14ac:dyDescent="0.25">
      <c r="M5553" s="20"/>
      <c r="N5553" s="20"/>
      <c r="O5553" s="20"/>
      <c r="P5553" s="20"/>
      <c r="Q5553" s="20"/>
      <c r="R5553" s="20"/>
    </row>
    <row r="5554" spans="13:18" x14ac:dyDescent="0.25">
      <c r="M5554" s="20"/>
      <c r="N5554" s="20"/>
      <c r="O5554" s="20"/>
      <c r="P5554" s="20"/>
      <c r="Q5554" s="20"/>
      <c r="R5554" s="20"/>
    </row>
    <row r="5555" spans="13:18" x14ac:dyDescent="0.25">
      <c r="M5555" s="20"/>
      <c r="N5555" s="20"/>
      <c r="O5555" s="20"/>
      <c r="P5555" s="20"/>
      <c r="Q5555" s="20"/>
      <c r="R5555" s="20"/>
    </row>
    <row r="5556" spans="13:18" x14ac:dyDescent="0.25">
      <c r="M5556" s="20"/>
      <c r="N5556" s="20"/>
      <c r="O5556" s="20"/>
      <c r="P5556" s="20"/>
      <c r="Q5556" s="20"/>
      <c r="R5556" s="20"/>
    </row>
    <row r="5557" spans="13:18" x14ac:dyDescent="0.25">
      <c r="M5557" s="20"/>
      <c r="N5557" s="20"/>
      <c r="O5557" s="20"/>
      <c r="P5557" s="20"/>
      <c r="Q5557" s="20"/>
      <c r="R5557" s="20"/>
    </row>
    <row r="5558" spans="13:18" x14ac:dyDescent="0.25">
      <c r="M5558" s="20"/>
      <c r="N5558" s="20"/>
      <c r="O5558" s="20"/>
      <c r="P5558" s="20"/>
      <c r="Q5558" s="20"/>
      <c r="R5558" s="20"/>
    </row>
    <row r="5559" spans="13:18" x14ac:dyDescent="0.25">
      <c r="M5559" s="20"/>
      <c r="N5559" s="20"/>
      <c r="O5559" s="20"/>
      <c r="P5559" s="20"/>
      <c r="Q5559" s="20"/>
      <c r="R5559" s="20"/>
    </row>
    <row r="5560" spans="13:18" x14ac:dyDescent="0.25">
      <c r="M5560" s="20"/>
      <c r="N5560" s="20"/>
      <c r="O5560" s="20"/>
      <c r="P5560" s="20"/>
      <c r="Q5560" s="20"/>
      <c r="R5560" s="20"/>
    </row>
    <row r="5561" spans="13:18" x14ac:dyDescent="0.25">
      <c r="M5561" s="20"/>
      <c r="N5561" s="20"/>
      <c r="O5561" s="20"/>
      <c r="P5561" s="20"/>
      <c r="Q5561" s="20"/>
      <c r="R5561" s="20"/>
    </row>
    <row r="5562" spans="13:18" x14ac:dyDescent="0.25">
      <c r="M5562" s="20"/>
      <c r="N5562" s="20"/>
      <c r="O5562" s="20"/>
      <c r="P5562" s="20"/>
      <c r="Q5562" s="20"/>
      <c r="R5562" s="20"/>
    </row>
    <row r="5563" spans="13:18" x14ac:dyDescent="0.25">
      <c r="M5563" s="20"/>
      <c r="N5563" s="20"/>
      <c r="O5563" s="20"/>
      <c r="P5563" s="20"/>
      <c r="Q5563" s="20"/>
      <c r="R5563" s="20"/>
    </row>
    <row r="5564" spans="13:18" x14ac:dyDescent="0.25">
      <c r="M5564" s="20"/>
      <c r="N5564" s="20"/>
      <c r="O5564" s="20"/>
      <c r="P5564" s="20"/>
      <c r="Q5564" s="20"/>
      <c r="R5564" s="20"/>
    </row>
    <row r="5565" spans="13:18" x14ac:dyDescent="0.25">
      <c r="M5565" s="20"/>
      <c r="N5565" s="20"/>
      <c r="O5565" s="20"/>
      <c r="P5565" s="20"/>
      <c r="Q5565" s="20"/>
      <c r="R5565" s="20"/>
    </row>
    <row r="5566" spans="13:18" x14ac:dyDescent="0.25">
      <c r="M5566" s="20"/>
      <c r="N5566" s="20"/>
      <c r="O5566" s="20"/>
      <c r="P5566" s="20"/>
      <c r="Q5566" s="20"/>
      <c r="R5566" s="20"/>
    </row>
    <row r="5567" spans="13:18" x14ac:dyDescent="0.25">
      <c r="M5567" s="20"/>
      <c r="N5567" s="20"/>
      <c r="O5567" s="20"/>
      <c r="P5567" s="20"/>
      <c r="Q5567" s="20"/>
      <c r="R5567" s="20"/>
    </row>
    <row r="5568" spans="13:18" x14ac:dyDescent="0.25">
      <c r="M5568" s="20"/>
      <c r="N5568" s="20"/>
      <c r="O5568" s="20"/>
      <c r="P5568" s="20"/>
      <c r="Q5568" s="20"/>
      <c r="R5568" s="20"/>
    </row>
    <row r="5569" spans="13:18" x14ac:dyDescent="0.25">
      <c r="M5569" s="20"/>
      <c r="N5569" s="20"/>
      <c r="O5569" s="20"/>
      <c r="P5569" s="20"/>
      <c r="Q5569" s="20"/>
      <c r="R5569" s="20"/>
    </row>
    <row r="5570" spans="13:18" x14ac:dyDescent="0.25">
      <c r="M5570" s="20"/>
      <c r="N5570" s="20"/>
      <c r="O5570" s="20"/>
      <c r="P5570" s="20"/>
      <c r="Q5570" s="20"/>
      <c r="R5570" s="20"/>
    </row>
    <row r="5571" spans="13:18" x14ac:dyDescent="0.25">
      <c r="M5571" s="20"/>
      <c r="N5571" s="20"/>
      <c r="O5571" s="20"/>
      <c r="P5571" s="20"/>
      <c r="Q5571" s="20"/>
      <c r="R5571" s="20"/>
    </row>
    <row r="5572" spans="13:18" x14ac:dyDescent="0.25">
      <c r="M5572" s="20"/>
      <c r="N5572" s="20"/>
      <c r="O5572" s="20"/>
      <c r="P5572" s="20"/>
      <c r="Q5572" s="20"/>
      <c r="R5572" s="20"/>
    </row>
    <row r="5573" spans="13:18" x14ac:dyDescent="0.25">
      <c r="M5573" s="20"/>
      <c r="N5573" s="20"/>
      <c r="O5573" s="20"/>
      <c r="P5573" s="20"/>
      <c r="Q5573" s="20"/>
      <c r="R5573" s="20"/>
    </row>
    <row r="5574" spans="13:18" x14ac:dyDescent="0.25">
      <c r="M5574" s="20"/>
      <c r="N5574" s="20"/>
      <c r="O5574" s="20"/>
      <c r="P5574" s="20"/>
      <c r="Q5574" s="20"/>
      <c r="R5574" s="20"/>
    </row>
    <row r="5575" spans="13:18" x14ac:dyDescent="0.25">
      <c r="M5575" s="20"/>
      <c r="N5575" s="20"/>
      <c r="O5575" s="20"/>
      <c r="P5575" s="20"/>
      <c r="Q5575" s="20"/>
      <c r="R5575" s="20"/>
    </row>
    <row r="5576" spans="13:18" x14ac:dyDescent="0.25">
      <c r="M5576" s="20"/>
      <c r="N5576" s="20"/>
      <c r="O5576" s="20"/>
      <c r="P5576" s="20"/>
      <c r="Q5576" s="20"/>
      <c r="R5576" s="20"/>
    </row>
    <row r="5577" spans="13:18" x14ac:dyDescent="0.25">
      <c r="M5577" s="20"/>
      <c r="N5577" s="20"/>
      <c r="O5577" s="20"/>
      <c r="P5577" s="20"/>
      <c r="Q5577" s="20"/>
      <c r="R5577" s="20"/>
    </row>
    <row r="5578" spans="13:18" x14ac:dyDescent="0.25">
      <c r="M5578" s="20"/>
      <c r="N5578" s="20"/>
      <c r="O5578" s="20"/>
      <c r="P5578" s="20"/>
      <c r="Q5578" s="20"/>
      <c r="R5578" s="20"/>
    </row>
    <row r="5579" spans="13:18" x14ac:dyDescent="0.25">
      <c r="M5579" s="20"/>
      <c r="N5579" s="20"/>
      <c r="O5579" s="20"/>
      <c r="P5579" s="20"/>
      <c r="Q5579" s="20"/>
      <c r="R5579" s="20"/>
    </row>
    <row r="5580" spans="13:18" x14ac:dyDescent="0.25">
      <c r="M5580" s="20"/>
      <c r="N5580" s="20"/>
      <c r="O5580" s="20"/>
      <c r="P5580" s="20"/>
      <c r="Q5580" s="20"/>
      <c r="R5580" s="20"/>
    </row>
    <row r="5581" spans="13:18" x14ac:dyDescent="0.25">
      <c r="M5581" s="20"/>
      <c r="N5581" s="20"/>
      <c r="O5581" s="20"/>
      <c r="P5581" s="20"/>
      <c r="Q5581" s="20"/>
      <c r="R5581" s="20"/>
    </row>
    <row r="5582" spans="13:18" x14ac:dyDescent="0.25">
      <c r="M5582" s="20"/>
      <c r="N5582" s="20"/>
      <c r="O5582" s="20"/>
      <c r="P5582" s="20"/>
      <c r="Q5582" s="20"/>
      <c r="R5582" s="20"/>
    </row>
    <row r="5583" spans="13:18" x14ac:dyDescent="0.25">
      <c r="M5583" s="20"/>
      <c r="N5583" s="20"/>
      <c r="O5583" s="20"/>
      <c r="P5583" s="20"/>
      <c r="Q5583" s="20"/>
      <c r="R5583" s="20"/>
    </row>
    <row r="5584" spans="13:18" x14ac:dyDescent="0.25">
      <c r="M5584" s="20"/>
      <c r="N5584" s="20"/>
      <c r="O5584" s="20"/>
      <c r="P5584" s="20"/>
      <c r="Q5584" s="20"/>
      <c r="R5584" s="20"/>
    </row>
    <row r="5585" spans="13:18" x14ac:dyDescent="0.25">
      <c r="M5585" s="20"/>
      <c r="N5585" s="20"/>
      <c r="O5585" s="20"/>
      <c r="P5585" s="20"/>
      <c r="Q5585" s="20"/>
      <c r="R5585" s="20"/>
    </row>
    <row r="5586" spans="13:18" x14ac:dyDescent="0.25">
      <c r="M5586" s="20"/>
      <c r="N5586" s="20"/>
      <c r="O5586" s="20"/>
      <c r="P5586" s="20"/>
      <c r="Q5586" s="20"/>
      <c r="R5586" s="20"/>
    </row>
    <row r="5587" spans="13:18" x14ac:dyDescent="0.25">
      <c r="M5587" s="20"/>
      <c r="N5587" s="20"/>
      <c r="O5587" s="20"/>
      <c r="P5587" s="20"/>
      <c r="Q5587" s="20"/>
      <c r="R5587" s="20"/>
    </row>
    <row r="5588" spans="13:18" x14ac:dyDescent="0.25">
      <c r="M5588" s="20"/>
      <c r="N5588" s="20"/>
      <c r="O5588" s="20"/>
      <c r="P5588" s="20"/>
      <c r="Q5588" s="20"/>
      <c r="R5588" s="20"/>
    </row>
    <row r="5589" spans="13:18" x14ac:dyDescent="0.25">
      <c r="M5589" s="20"/>
      <c r="N5589" s="20"/>
      <c r="O5589" s="20"/>
      <c r="P5589" s="20"/>
      <c r="Q5589" s="20"/>
      <c r="R5589" s="20"/>
    </row>
    <row r="5590" spans="13:18" x14ac:dyDescent="0.25">
      <c r="M5590" s="20"/>
      <c r="N5590" s="20"/>
      <c r="O5590" s="20"/>
      <c r="P5590" s="20"/>
      <c r="Q5590" s="20"/>
      <c r="R5590" s="20"/>
    </row>
    <row r="5591" spans="13:18" x14ac:dyDescent="0.25">
      <c r="M5591" s="20"/>
      <c r="N5591" s="20"/>
      <c r="O5591" s="20"/>
      <c r="P5591" s="20"/>
      <c r="Q5591" s="20"/>
      <c r="R5591" s="20"/>
    </row>
    <row r="5592" spans="13:18" x14ac:dyDescent="0.25">
      <c r="M5592" s="20"/>
      <c r="N5592" s="20"/>
      <c r="O5592" s="20"/>
      <c r="P5592" s="20"/>
      <c r="Q5592" s="20"/>
      <c r="R5592" s="20"/>
    </row>
    <row r="5593" spans="13:18" x14ac:dyDescent="0.25">
      <c r="M5593" s="20"/>
      <c r="N5593" s="20"/>
      <c r="O5593" s="20"/>
      <c r="P5593" s="20"/>
      <c r="Q5593" s="20"/>
      <c r="R5593" s="20"/>
    </row>
    <row r="5594" spans="13:18" x14ac:dyDescent="0.25">
      <c r="M5594" s="20"/>
      <c r="N5594" s="20"/>
      <c r="O5594" s="20"/>
      <c r="P5594" s="20"/>
      <c r="Q5594" s="20"/>
      <c r="R5594" s="20"/>
    </row>
    <row r="5595" spans="13:18" x14ac:dyDescent="0.25">
      <c r="M5595" s="20"/>
      <c r="N5595" s="20"/>
      <c r="O5595" s="20"/>
      <c r="P5595" s="20"/>
      <c r="Q5595" s="20"/>
      <c r="R5595" s="20"/>
    </row>
    <row r="5596" spans="13:18" x14ac:dyDescent="0.25">
      <c r="M5596" s="20"/>
      <c r="N5596" s="20"/>
      <c r="O5596" s="20"/>
      <c r="P5596" s="20"/>
      <c r="Q5596" s="20"/>
      <c r="R5596" s="20"/>
    </row>
    <row r="5597" spans="13:18" x14ac:dyDescent="0.25">
      <c r="M5597" s="20"/>
      <c r="N5597" s="20"/>
      <c r="O5597" s="20"/>
      <c r="P5597" s="20"/>
      <c r="Q5597" s="20"/>
      <c r="R5597" s="20"/>
    </row>
    <row r="5598" spans="13:18" x14ac:dyDescent="0.25">
      <c r="M5598" s="20"/>
      <c r="N5598" s="20"/>
      <c r="O5598" s="20"/>
      <c r="P5598" s="20"/>
      <c r="Q5598" s="20"/>
      <c r="R5598" s="20"/>
    </row>
    <row r="5599" spans="13:18" x14ac:dyDescent="0.25">
      <c r="M5599" s="20"/>
      <c r="N5599" s="20"/>
      <c r="O5599" s="20"/>
      <c r="P5599" s="20"/>
      <c r="Q5599" s="20"/>
      <c r="R5599" s="20"/>
    </row>
    <row r="5600" spans="13:18" x14ac:dyDescent="0.25">
      <c r="M5600" s="20"/>
      <c r="N5600" s="20"/>
      <c r="O5600" s="20"/>
      <c r="P5600" s="20"/>
      <c r="Q5600" s="20"/>
      <c r="R5600" s="20"/>
    </row>
    <row r="5601" spans="13:18" x14ac:dyDescent="0.25">
      <c r="M5601" s="20"/>
      <c r="N5601" s="20"/>
      <c r="O5601" s="20"/>
      <c r="P5601" s="20"/>
      <c r="Q5601" s="20"/>
      <c r="R5601" s="20"/>
    </row>
    <row r="5602" spans="13:18" x14ac:dyDescent="0.25">
      <c r="M5602" s="20"/>
      <c r="N5602" s="20"/>
      <c r="O5602" s="20"/>
      <c r="P5602" s="20"/>
      <c r="Q5602" s="20"/>
      <c r="R5602" s="20"/>
    </row>
    <row r="5603" spans="13:18" x14ac:dyDescent="0.25">
      <c r="M5603" s="20"/>
      <c r="N5603" s="20"/>
      <c r="O5603" s="20"/>
      <c r="P5603" s="20"/>
      <c r="Q5603" s="20"/>
      <c r="R5603" s="20"/>
    </row>
    <row r="5604" spans="13:18" x14ac:dyDescent="0.25">
      <c r="M5604" s="20"/>
      <c r="N5604" s="20"/>
      <c r="O5604" s="20"/>
      <c r="P5604" s="20"/>
      <c r="Q5604" s="20"/>
      <c r="R5604" s="20"/>
    </row>
    <row r="5605" spans="13:18" x14ac:dyDescent="0.25">
      <c r="M5605" s="20"/>
      <c r="N5605" s="20"/>
      <c r="O5605" s="20"/>
      <c r="P5605" s="20"/>
      <c r="Q5605" s="20"/>
      <c r="R5605" s="20"/>
    </row>
    <row r="5606" spans="13:18" x14ac:dyDescent="0.25">
      <c r="M5606" s="20"/>
      <c r="N5606" s="20"/>
      <c r="O5606" s="20"/>
      <c r="P5606" s="20"/>
      <c r="Q5606" s="20"/>
      <c r="R5606" s="20"/>
    </row>
    <row r="5607" spans="13:18" x14ac:dyDescent="0.25">
      <c r="M5607" s="20"/>
      <c r="N5607" s="20"/>
      <c r="O5607" s="20"/>
      <c r="P5607" s="20"/>
      <c r="Q5607" s="20"/>
      <c r="R5607" s="20"/>
    </row>
    <row r="5608" spans="13:18" x14ac:dyDescent="0.25">
      <c r="M5608" s="20"/>
      <c r="N5608" s="20"/>
      <c r="O5608" s="20"/>
      <c r="P5608" s="20"/>
      <c r="Q5608" s="20"/>
      <c r="R5608" s="20"/>
    </row>
    <row r="5609" spans="13:18" x14ac:dyDescent="0.25">
      <c r="M5609" s="20"/>
      <c r="N5609" s="20"/>
      <c r="O5609" s="20"/>
      <c r="P5609" s="20"/>
      <c r="Q5609" s="20"/>
      <c r="R5609" s="20"/>
    </row>
    <row r="5610" spans="13:18" x14ac:dyDescent="0.25">
      <c r="M5610" s="20"/>
      <c r="N5610" s="20"/>
      <c r="O5610" s="20"/>
      <c r="P5610" s="20"/>
      <c r="Q5610" s="20"/>
      <c r="R5610" s="20"/>
    </row>
    <row r="5611" spans="13:18" x14ac:dyDescent="0.25">
      <c r="M5611" s="20"/>
      <c r="N5611" s="20"/>
      <c r="O5611" s="20"/>
      <c r="P5611" s="20"/>
      <c r="Q5611" s="20"/>
      <c r="R5611" s="20"/>
    </row>
    <row r="5612" spans="13:18" x14ac:dyDescent="0.25">
      <c r="M5612" s="20"/>
      <c r="N5612" s="20"/>
      <c r="O5612" s="20"/>
      <c r="P5612" s="20"/>
      <c r="Q5612" s="20"/>
      <c r="R5612" s="20"/>
    </row>
    <row r="5613" spans="13:18" x14ac:dyDescent="0.25">
      <c r="M5613" s="20"/>
      <c r="N5613" s="20"/>
      <c r="O5613" s="20"/>
      <c r="P5613" s="20"/>
      <c r="Q5613" s="20"/>
      <c r="R5613" s="20"/>
    </row>
    <row r="5614" spans="13:18" x14ac:dyDescent="0.25">
      <c r="M5614" s="20"/>
      <c r="N5614" s="20"/>
      <c r="O5614" s="20"/>
      <c r="P5614" s="20"/>
      <c r="Q5614" s="20"/>
      <c r="R5614" s="20"/>
    </row>
    <row r="5615" spans="13:18" x14ac:dyDescent="0.25">
      <c r="M5615" s="20"/>
      <c r="N5615" s="20"/>
      <c r="O5615" s="20"/>
      <c r="P5615" s="20"/>
      <c r="Q5615" s="20"/>
      <c r="R5615" s="20"/>
    </row>
    <row r="5616" spans="13:18" x14ac:dyDescent="0.25">
      <c r="M5616" s="20"/>
      <c r="N5616" s="20"/>
      <c r="O5616" s="20"/>
      <c r="P5616" s="20"/>
      <c r="Q5616" s="20"/>
      <c r="R5616" s="20"/>
    </row>
    <row r="5617" spans="13:18" x14ac:dyDescent="0.25">
      <c r="M5617" s="20"/>
      <c r="N5617" s="20"/>
      <c r="O5617" s="20"/>
      <c r="P5617" s="20"/>
      <c r="Q5617" s="20"/>
      <c r="R5617" s="20"/>
    </row>
    <row r="5618" spans="13:18" x14ac:dyDescent="0.25">
      <c r="M5618" s="20"/>
      <c r="N5618" s="20"/>
      <c r="O5618" s="20"/>
      <c r="P5618" s="20"/>
      <c r="Q5618" s="20"/>
      <c r="R5618" s="20"/>
    </row>
    <row r="5619" spans="13:18" x14ac:dyDescent="0.25">
      <c r="M5619" s="20"/>
      <c r="N5619" s="20"/>
      <c r="O5619" s="20"/>
      <c r="P5619" s="20"/>
      <c r="Q5619" s="20"/>
      <c r="R5619" s="20"/>
    </row>
    <row r="5620" spans="13:18" x14ac:dyDescent="0.25">
      <c r="M5620" s="20"/>
      <c r="N5620" s="20"/>
      <c r="O5620" s="20"/>
      <c r="P5620" s="20"/>
      <c r="Q5620" s="20"/>
      <c r="R5620" s="20"/>
    </row>
    <row r="5621" spans="13:18" x14ac:dyDescent="0.25">
      <c r="M5621" s="20"/>
      <c r="N5621" s="20"/>
      <c r="O5621" s="20"/>
      <c r="P5621" s="20"/>
      <c r="Q5621" s="20"/>
      <c r="R5621" s="20"/>
    </row>
    <row r="5622" spans="13:18" x14ac:dyDescent="0.25">
      <c r="M5622" s="20"/>
      <c r="N5622" s="20"/>
      <c r="O5622" s="20"/>
      <c r="P5622" s="20"/>
      <c r="Q5622" s="20"/>
      <c r="R5622" s="20"/>
    </row>
    <row r="5623" spans="13:18" x14ac:dyDescent="0.25">
      <c r="M5623" s="20"/>
      <c r="N5623" s="20"/>
      <c r="O5623" s="20"/>
      <c r="P5623" s="20"/>
      <c r="Q5623" s="20"/>
      <c r="R5623" s="20"/>
    </row>
    <row r="5624" spans="13:18" x14ac:dyDescent="0.25">
      <c r="M5624" s="20"/>
      <c r="N5624" s="20"/>
      <c r="O5624" s="20"/>
      <c r="P5624" s="20"/>
      <c r="Q5624" s="20"/>
      <c r="R5624" s="20"/>
    </row>
    <row r="5625" spans="13:18" x14ac:dyDescent="0.25">
      <c r="M5625" s="20"/>
      <c r="N5625" s="20"/>
      <c r="O5625" s="20"/>
      <c r="P5625" s="20"/>
      <c r="Q5625" s="20"/>
      <c r="R5625" s="20"/>
    </row>
    <row r="5626" spans="13:18" x14ac:dyDescent="0.25">
      <c r="M5626" s="20"/>
      <c r="N5626" s="20"/>
      <c r="O5626" s="20"/>
      <c r="P5626" s="20"/>
      <c r="Q5626" s="20"/>
      <c r="R5626" s="20"/>
    </row>
    <row r="5627" spans="13:18" x14ac:dyDescent="0.25">
      <c r="M5627" s="20"/>
      <c r="N5627" s="20"/>
      <c r="O5627" s="20"/>
      <c r="P5627" s="20"/>
      <c r="Q5627" s="20"/>
      <c r="R5627" s="20"/>
    </row>
    <row r="5628" spans="13:18" x14ac:dyDescent="0.25">
      <c r="M5628" s="20"/>
      <c r="N5628" s="20"/>
      <c r="O5628" s="20"/>
      <c r="P5628" s="20"/>
      <c r="Q5628" s="20"/>
      <c r="R5628" s="20"/>
    </row>
    <row r="5629" spans="13:18" x14ac:dyDescent="0.25">
      <c r="M5629" s="20"/>
      <c r="N5629" s="20"/>
      <c r="O5629" s="20"/>
      <c r="P5629" s="20"/>
      <c r="Q5629" s="20"/>
      <c r="R5629" s="20"/>
    </row>
    <row r="5630" spans="13:18" x14ac:dyDescent="0.25">
      <c r="M5630" s="20"/>
      <c r="N5630" s="20"/>
      <c r="O5630" s="20"/>
      <c r="P5630" s="20"/>
      <c r="Q5630" s="20"/>
      <c r="R5630" s="20"/>
    </row>
    <row r="5631" spans="13:18" x14ac:dyDescent="0.25">
      <c r="M5631" s="20"/>
      <c r="N5631" s="20"/>
      <c r="O5631" s="20"/>
      <c r="P5631" s="20"/>
      <c r="Q5631" s="20"/>
      <c r="R5631" s="20"/>
    </row>
    <row r="5632" spans="13:18" x14ac:dyDescent="0.25">
      <c r="M5632" s="20"/>
      <c r="N5632" s="20"/>
      <c r="O5632" s="20"/>
      <c r="P5632" s="20"/>
      <c r="Q5632" s="20"/>
      <c r="R5632" s="20"/>
    </row>
    <row r="5633" spans="13:18" x14ac:dyDescent="0.25">
      <c r="M5633" s="20"/>
      <c r="N5633" s="20"/>
      <c r="O5633" s="20"/>
      <c r="P5633" s="20"/>
      <c r="Q5633" s="20"/>
      <c r="R5633" s="20"/>
    </row>
    <row r="5634" spans="13:18" x14ac:dyDescent="0.25">
      <c r="M5634" s="20"/>
      <c r="N5634" s="20"/>
      <c r="O5634" s="20"/>
      <c r="P5634" s="20"/>
      <c r="Q5634" s="20"/>
      <c r="R5634" s="20"/>
    </row>
    <row r="5635" spans="13:18" x14ac:dyDescent="0.25">
      <c r="M5635" s="20"/>
      <c r="N5635" s="20"/>
      <c r="O5635" s="20"/>
      <c r="P5635" s="20"/>
      <c r="Q5635" s="20"/>
      <c r="R5635" s="20"/>
    </row>
    <row r="5636" spans="13:18" x14ac:dyDescent="0.25">
      <c r="M5636" s="20"/>
      <c r="N5636" s="20"/>
      <c r="O5636" s="20"/>
      <c r="P5636" s="20"/>
      <c r="Q5636" s="20"/>
      <c r="R5636" s="20"/>
    </row>
    <row r="5637" spans="13:18" x14ac:dyDescent="0.25">
      <c r="M5637" s="20"/>
      <c r="N5637" s="20"/>
      <c r="O5637" s="20"/>
      <c r="P5637" s="20"/>
      <c r="Q5637" s="20"/>
      <c r="R5637" s="20"/>
    </row>
    <row r="5638" spans="13:18" x14ac:dyDescent="0.25">
      <c r="M5638" s="20"/>
      <c r="N5638" s="20"/>
      <c r="O5638" s="20"/>
      <c r="P5638" s="20"/>
      <c r="Q5638" s="20"/>
      <c r="R5638" s="20"/>
    </row>
    <row r="5639" spans="13:18" x14ac:dyDescent="0.25">
      <c r="M5639" s="20"/>
      <c r="N5639" s="20"/>
      <c r="O5639" s="20"/>
      <c r="P5639" s="20"/>
      <c r="Q5639" s="20"/>
      <c r="R5639" s="20"/>
    </row>
    <row r="5640" spans="13:18" x14ac:dyDescent="0.25">
      <c r="M5640" s="20"/>
      <c r="N5640" s="20"/>
      <c r="O5640" s="20"/>
      <c r="P5640" s="20"/>
      <c r="Q5640" s="20"/>
      <c r="R5640" s="20"/>
    </row>
    <row r="5641" spans="13:18" x14ac:dyDescent="0.25">
      <c r="M5641" s="20"/>
      <c r="N5641" s="20"/>
      <c r="O5641" s="20"/>
      <c r="P5641" s="20"/>
      <c r="Q5641" s="20"/>
      <c r="R5641" s="20"/>
    </row>
    <row r="5642" spans="13:18" x14ac:dyDescent="0.25">
      <c r="M5642" s="20"/>
      <c r="N5642" s="20"/>
      <c r="O5642" s="20"/>
      <c r="P5642" s="20"/>
      <c r="Q5642" s="20"/>
      <c r="R5642" s="20"/>
    </row>
    <row r="5643" spans="13:18" x14ac:dyDescent="0.25">
      <c r="M5643" s="20"/>
      <c r="N5643" s="20"/>
      <c r="O5643" s="20"/>
      <c r="P5643" s="20"/>
      <c r="Q5643" s="20"/>
      <c r="R5643" s="20"/>
    </row>
    <row r="5644" spans="13:18" x14ac:dyDescent="0.25">
      <c r="M5644" s="20"/>
      <c r="N5644" s="20"/>
      <c r="O5644" s="20"/>
      <c r="P5644" s="20"/>
      <c r="Q5644" s="20"/>
      <c r="R5644" s="20"/>
    </row>
    <row r="5645" spans="13:18" x14ac:dyDescent="0.25">
      <c r="M5645" s="20"/>
      <c r="N5645" s="20"/>
      <c r="O5645" s="20"/>
      <c r="P5645" s="20"/>
      <c r="Q5645" s="20"/>
      <c r="R5645" s="20"/>
    </row>
    <row r="5646" spans="13:18" x14ac:dyDescent="0.25">
      <c r="M5646" s="20"/>
      <c r="N5646" s="20"/>
      <c r="O5646" s="20"/>
      <c r="P5646" s="20"/>
      <c r="Q5646" s="20"/>
      <c r="R5646" s="20"/>
    </row>
    <row r="5647" spans="13:18" x14ac:dyDescent="0.25">
      <c r="M5647" s="20"/>
      <c r="N5647" s="20"/>
      <c r="O5647" s="20"/>
      <c r="P5647" s="20"/>
      <c r="Q5647" s="20"/>
      <c r="R5647" s="20"/>
    </row>
    <row r="5648" spans="13:18" x14ac:dyDescent="0.25">
      <c r="M5648" s="20"/>
      <c r="N5648" s="20"/>
      <c r="O5648" s="20"/>
      <c r="P5648" s="20"/>
      <c r="Q5648" s="20"/>
      <c r="R5648" s="20"/>
    </row>
    <row r="5649" spans="13:18" x14ac:dyDescent="0.25">
      <c r="M5649" s="20"/>
      <c r="N5649" s="20"/>
      <c r="O5649" s="20"/>
      <c r="P5649" s="20"/>
      <c r="Q5649" s="20"/>
      <c r="R5649" s="20"/>
    </row>
    <row r="5650" spans="13:18" x14ac:dyDescent="0.25">
      <c r="M5650" s="20"/>
      <c r="N5650" s="20"/>
      <c r="O5650" s="20"/>
      <c r="P5650" s="20"/>
      <c r="Q5650" s="20"/>
      <c r="R5650" s="20"/>
    </row>
    <row r="5651" spans="13:18" x14ac:dyDescent="0.25">
      <c r="M5651" s="20"/>
      <c r="N5651" s="20"/>
      <c r="O5651" s="20"/>
      <c r="P5651" s="20"/>
      <c r="Q5651" s="20"/>
      <c r="R5651" s="20"/>
    </row>
    <row r="5652" spans="13:18" x14ac:dyDescent="0.25">
      <c r="M5652" s="20"/>
      <c r="N5652" s="20"/>
      <c r="O5652" s="20"/>
      <c r="P5652" s="20"/>
      <c r="Q5652" s="20"/>
      <c r="R5652" s="20"/>
    </row>
    <row r="5653" spans="13:18" x14ac:dyDescent="0.25">
      <c r="M5653" s="20"/>
      <c r="N5653" s="20"/>
      <c r="O5653" s="20"/>
      <c r="P5653" s="20"/>
      <c r="Q5653" s="20"/>
      <c r="R5653" s="20"/>
    </row>
    <row r="5654" spans="13:18" x14ac:dyDescent="0.25">
      <c r="M5654" s="20"/>
      <c r="N5654" s="20"/>
      <c r="O5654" s="20"/>
      <c r="P5654" s="20"/>
      <c r="Q5654" s="20"/>
      <c r="R5654" s="20"/>
    </row>
    <row r="5655" spans="13:18" x14ac:dyDescent="0.25">
      <c r="M5655" s="20"/>
      <c r="N5655" s="20"/>
      <c r="O5655" s="20"/>
      <c r="P5655" s="20"/>
      <c r="Q5655" s="20"/>
      <c r="R5655" s="20"/>
    </row>
    <row r="5656" spans="13:18" x14ac:dyDescent="0.25">
      <c r="M5656" s="20"/>
      <c r="N5656" s="20"/>
      <c r="O5656" s="20"/>
      <c r="P5656" s="20"/>
      <c r="Q5656" s="20"/>
      <c r="R5656" s="20"/>
    </row>
    <row r="5657" spans="13:18" x14ac:dyDescent="0.25">
      <c r="M5657" s="20"/>
      <c r="N5657" s="20"/>
      <c r="O5657" s="20"/>
      <c r="P5657" s="20"/>
      <c r="Q5657" s="20"/>
      <c r="R5657" s="20"/>
    </row>
    <row r="5658" spans="13:18" x14ac:dyDescent="0.25">
      <c r="M5658" s="20"/>
      <c r="N5658" s="20"/>
      <c r="O5658" s="20"/>
      <c r="P5658" s="20"/>
      <c r="Q5658" s="20"/>
      <c r="R5658" s="20"/>
    </row>
    <row r="5659" spans="13:18" x14ac:dyDescent="0.25">
      <c r="M5659" s="20"/>
      <c r="N5659" s="20"/>
      <c r="O5659" s="20"/>
      <c r="P5659" s="20"/>
      <c r="Q5659" s="20"/>
      <c r="R5659" s="20"/>
    </row>
    <row r="5660" spans="13:18" x14ac:dyDescent="0.25">
      <c r="M5660" s="20"/>
      <c r="N5660" s="20"/>
      <c r="O5660" s="20"/>
      <c r="P5660" s="20"/>
      <c r="Q5660" s="20"/>
      <c r="R5660" s="20"/>
    </row>
    <row r="5661" spans="13:18" x14ac:dyDescent="0.25">
      <c r="M5661" s="20"/>
      <c r="N5661" s="20"/>
      <c r="O5661" s="20"/>
      <c r="P5661" s="20"/>
      <c r="Q5661" s="20"/>
      <c r="R5661" s="20"/>
    </row>
    <row r="5662" spans="13:18" x14ac:dyDescent="0.25">
      <c r="M5662" s="20"/>
      <c r="N5662" s="20"/>
      <c r="O5662" s="20"/>
      <c r="P5662" s="20"/>
      <c r="Q5662" s="20"/>
      <c r="R5662" s="20"/>
    </row>
    <row r="5663" spans="13:18" x14ac:dyDescent="0.25">
      <c r="M5663" s="20"/>
      <c r="N5663" s="20"/>
      <c r="O5663" s="20"/>
      <c r="P5663" s="20"/>
      <c r="Q5663" s="20"/>
      <c r="R5663" s="20"/>
    </row>
    <row r="5664" spans="13:18" x14ac:dyDescent="0.25">
      <c r="M5664" s="20"/>
      <c r="N5664" s="20"/>
      <c r="O5664" s="20"/>
      <c r="P5664" s="20"/>
      <c r="Q5664" s="20"/>
      <c r="R5664" s="20"/>
    </row>
    <row r="5665" spans="13:18" x14ac:dyDescent="0.25">
      <c r="M5665" s="20"/>
      <c r="N5665" s="20"/>
      <c r="O5665" s="20"/>
      <c r="P5665" s="20"/>
      <c r="Q5665" s="20"/>
      <c r="R5665" s="20"/>
    </row>
    <row r="5666" spans="13:18" x14ac:dyDescent="0.25">
      <c r="M5666" s="20"/>
      <c r="N5666" s="20"/>
      <c r="O5666" s="20"/>
      <c r="P5666" s="20"/>
      <c r="Q5666" s="20"/>
      <c r="R5666" s="20"/>
    </row>
    <row r="5667" spans="13:18" x14ac:dyDescent="0.25">
      <c r="M5667" s="20"/>
      <c r="N5667" s="20"/>
      <c r="O5667" s="20"/>
      <c r="P5667" s="20"/>
      <c r="Q5667" s="20"/>
      <c r="R5667" s="20"/>
    </row>
    <row r="5668" spans="13:18" x14ac:dyDescent="0.25">
      <c r="M5668" s="20"/>
      <c r="N5668" s="20"/>
      <c r="O5668" s="20"/>
      <c r="P5668" s="20"/>
      <c r="Q5668" s="20"/>
      <c r="R5668" s="20"/>
    </row>
    <row r="5669" spans="13:18" x14ac:dyDescent="0.25">
      <c r="M5669" s="20"/>
      <c r="N5669" s="20"/>
      <c r="O5669" s="20"/>
      <c r="P5669" s="20"/>
      <c r="Q5669" s="20"/>
      <c r="R5669" s="20"/>
    </row>
    <row r="5670" spans="13:18" x14ac:dyDescent="0.25">
      <c r="M5670" s="20"/>
      <c r="N5670" s="20"/>
      <c r="O5670" s="20"/>
      <c r="P5670" s="20"/>
      <c r="Q5670" s="20"/>
      <c r="R5670" s="20"/>
    </row>
    <row r="5671" spans="13:18" x14ac:dyDescent="0.25">
      <c r="M5671" s="20"/>
      <c r="N5671" s="20"/>
      <c r="O5671" s="20"/>
      <c r="P5671" s="20"/>
      <c r="Q5671" s="20"/>
      <c r="R5671" s="20"/>
    </row>
    <row r="5672" spans="13:18" x14ac:dyDescent="0.25">
      <c r="M5672" s="20"/>
      <c r="N5672" s="20"/>
      <c r="O5672" s="20"/>
      <c r="P5672" s="20"/>
      <c r="Q5672" s="20"/>
      <c r="R5672" s="20"/>
    </row>
    <row r="5673" spans="13:18" x14ac:dyDescent="0.25">
      <c r="M5673" s="20"/>
      <c r="N5673" s="20"/>
      <c r="O5673" s="20"/>
      <c r="P5673" s="20"/>
      <c r="Q5673" s="20"/>
      <c r="R5673" s="20"/>
    </row>
    <row r="5674" spans="13:18" x14ac:dyDescent="0.25">
      <c r="M5674" s="20"/>
      <c r="N5674" s="20"/>
      <c r="O5674" s="20"/>
      <c r="P5674" s="20"/>
      <c r="Q5674" s="20"/>
      <c r="R5674" s="20"/>
    </row>
    <row r="5675" spans="13:18" x14ac:dyDescent="0.25">
      <c r="M5675" s="20"/>
      <c r="N5675" s="20"/>
      <c r="O5675" s="20"/>
      <c r="P5675" s="20"/>
      <c r="Q5675" s="20"/>
      <c r="R5675" s="20"/>
    </row>
    <row r="5676" spans="13:18" x14ac:dyDescent="0.25">
      <c r="M5676" s="20"/>
      <c r="N5676" s="20"/>
      <c r="O5676" s="20"/>
      <c r="P5676" s="20"/>
      <c r="Q5676" s="20"/>
      <c r="R5676" s="20"/>
    </row>
    <row r="5677" spans="13:18" x14ac:dyDescent="0.25">
      <c r="M5677" s="20"/>
      <c r="N5677" s="20"/>
      <c r="O5677" s="20"/>
      <c r="P5677" s="20"/>
      <c r="Q5677" s="20"/>
      <c r="R5677" s="20"/>
    </row>
    <row r="5678" spans="13:18" x14ac:dyDescent="0.25">
      <c r="M5678" s="20"/>
      <c r="N5678" s="20"/>
      <c r="O5678" s="20"/>
      <c r="P5678" s="20"/>
      <c r="Q5678" s="20"/>
      <c r="R5678" s="20"/>
    </row>
    <row r="5679" spans="13:18" x14ac:dyDescent="0.25">
      <c r="M5679" s="20"/>
      <c r="N5679" s="20"/>
      <c r="O5679" s="20"/>
      <c r="P5679" s="20"/>
      <c r="Q5679" s="20"/>
      <c r="R5679" s="20"/>
    </row>
    <row r="5680" spans="13:18" x14ac:dyDescent="0.25">
      <c r="M5680" s="20"/>
      <c r="N5680" s="20"/>
      <c r="O5680" s="20"/>
      <c r="P5680" s="20"/>
      <c r="Q5680" s="20"/>
      <c r="R5680" s="20"/>
    </row>
    <row r="5681" spans="13:18" x14ac:dyDescent="0.25">
      <c r="M5681" s="20"/>
      <c r="N5681" s="20"/>
      <c r="O5681" s="20"/>
      <c r="P5681" s="20"/>
      <c r="Q5681" s="20"/>
      <c r="R5681" s="20"/>
    </row>
    <row r="5682" spans="13:18" x14ac:dyDescent="0.25">
      <c r="M5682" s="20"/>
      <c r="N5682" s="20"/>
      <c r="O5682" s="20"/>
      <c r="P5682" s="20"/>
      <c r="Q5682" s="20"/>
      <c r="R5682" s="20"/>
    </row>
    <row r="5683" spans="13:18" x14ac:dyDescent="0.25">
      <c r="M5683" s="20"/>
      <c r="N5683" s="20"/>
      <c r="O5683" s="20"/>
      <c r="P5683" s="20"/>
      <c r="Q5683" s="20"/>
      <c r="R5683" s="20"/>
    </row>
    <row r="5684" spans="13:18" x14ac:dyDescent="0.25">
      <c r="M5684" s="20"/>
      <c r="N5684" s="20"/>
      <c r="O5684" s="20"/>
      <c r="P5684" s="20"/>
      <c r="Q5684" s="20"/>
      <c r="R5684" s="20"/>
    </row>
    <row r="5685" spans="13:18" x14ac:dyDescent="0.25">
      <c r="M5685" s="20"/>
      <c r="N5685" s="20"/>
      <c r="O5685" s="20"/>
      <c r="P5685" s="20"/>
      <c r="Q5685" s="20"/>
      <c r="R5685" s="20"/>
    </row>
    <row r="5686" spans="13:18" x14ac:dyDescent="0.25">
      <c r="M5686" s="20"/>
      <c r="N5686" s="20"/>
      <c r="O5686" s="20"/>
      <c r="P5686" s="20"/>
      <c r="Q5686" s="20"/>
      <c r="R5686" s="20"/>
    </row>
    <row r="5687" spans="13:18" x14ac:dyDescent="0.25">
      <c r="M5687" s="20"/>
      <c r="N5687" s="20"/>
      <c r="O5687" s="20"/>
      <c r="P5687" s="20"/>
      <c r="Q5687" s="20"/>
      <c r="R5687" s="20"/>
    </row>
    <row r="5688" spans="13:18" x14ac:dyDescent="0.25">
      <c r="M5688" s="20"/>
      <c r="N5688" s="20"/>
      <c r="O5688" s="20"/>
      <c r="P5688" s="20"/>
      <c r="Q5688" s="20"/>
      <c r="R5688" s="20"/>
    </row>
    <row r="5689" spans="13:18" x14ac:dyDescent="0.25">
      <c r="M5689" s="20"/>
      <c r="N5689" s="20"/>
      <c r="O5689" s="20"/>
      <c r="P5689" s="20"/>
      <c r="Q5689" s="20"/>
      <c r="R5689" s="20"/>
    </row>
    <row r="5690" spans="13:18" x14ac:dyDescent="0.25">
      <c r="M5690" s="20"/>
      <c r="N5690" s="20"/>
      <c r="O5690" s="20"/>
      <c r="P5690" s="20"/>
      <c r="Q5690" s="20"/>
      <c r="R5690" s="20"/>
    </row>
    <row r="5691" spans="13:18" x14ac:dyDescent="0.25">
      <c r="M5691" s="20"/>
      <c r="N5691" s="20"/>
      <c r="O5691" s="20"/>
      <c r="P5691" s="20"/>
      <c r="Q5691" s="20"/>
      <c r="R5691" s="20"/>
    </row>
    <row r="5692" spans="13:18" x14ac:dyDescent="0.25">
      <c r="M5692" s="20"/>
      <c r="N5692" s="20"/>
      <c r="O5692" s="20"/>
      <c r="P5692" s="20"/>
      <c r="Q5692" s="20"/>
      <c r="R5692" s="20"/>
    </row>
    <row r="5693" spans="13:18" x14ac:dyDescent="0.25">
      <c r="M5693" s="20"/>
      <c r="N5693" s="20"/>
      <c r="O5693" s="20"/>
      <c r="P5693" s="20"/>
      <c r="Q5693" s="20"/>
      <c r="R5693" s="20"/>
    </row>
    <row r="5694" spans="13:18" x14ac:dyDescent="0.25">
      <c r="M5694" s="20"/>
      <c r="N5694" s="20"/>
      <c r="O5694" s="20"/>
      <c r="P5694" s="20"/>
      <c r="Q5694" s="20"/>
      <c r="R5694" s="20"/>
    </row>
    <row r="5695" spans="13:18" x14ac:dyDescent="0.25">
      <c r="M5695" s="20"/>
      <c r="N5695" s="20"/>
      <c r="O5695" s="20"/>
      <c r="P5695" s="20"/>
      <c r="Q5695" s="20"/>
      <c r="R5695" s="20"/>
    </row>
    <row r="5696" spans="13:18" x14ac:dyDescent="0.25">
      <c r="M5696" s="20"/>
      <c r="N5696" s="20"/>
      <c r="O5696" s="20"/>
      <c r="P5696" s="20"/>
      <c r="Q5696" s="20"/>
      <c r="R5696" s="20"/>
    </row>
    <row r="5697" spans="13:18" x14ac:dyDescent="0.25">
      <c r="M5697" s="20"/>
      <c r="N5697" s="20"/>
      <c r="O5697" s="20"/>
      <c r="P5697" s="20"/>
      <c r="Q5697" s="20"/>
      <c r="R5697" s="20"/>
    </row>
    <row r="5698" spans="13:18" x14ac:dyDescent="0.25">
      <c r="M5698" s="20"/>
      <c r="N5698" s="20"/>
      <c r="O5698" s="20"/>
      <c r="P5698" s="20"/>
      <c r="Q5698" s="20"/>
      <c r="R5698" s="20"/>
    </row>
    <row r="5699" spans="13:18" x14ac:dyDescent="0.25">
      <c r="M5699" s="20"/>
      <c r="N5699" s="20"/>
      <c r="O5699" s="20"/>
      <c r="P5699" s="20"/>
      <c r="Q5699" s="20"/>
      <c r="R5699" s="20"/>
    </row>
    <row r="5700" spans="13:18" x14ac:dyDescent="0.25">
      <c r="M5700" s="20"/>
      <c r="N5700" s="20"/>
      <c r="O5700" s="20"/>
      <c r="P5700" s="20"/>
      <c r="Q5700" s="20"/>
      <c r="R5700" s="20"/>
    </row>
    <row r="5701" spans="13:18" x14ac:dyDescent="0.25">
      <c r="M5701" s="20"/>
      <c r="N5701" s="20"/>
      <c r="O5701" s="20"/>
      <c r="P5701" s="20"/>
      <c r="Q5701" s="20"/>
      <c r="R5701" s="20"/>
    </row>
    <row r="5702" spans="13:18" x14ac:dyDescent="0.25">
      <c r="M5702" s="20"/>
      <c r="N5702" s="20"/>
      <c r="O5702" s="20"/>
      <c r="P5702" s="20"/>
      <c r="Q5702" s="20"/>
      <c r="R5702" s="20"/>
    </row>
    <row r="5703" spans="13:18" x14ac:dyDescent="0.25">
      <c r="M5703" s="20"/>
      <c r="N5703" s="20"/>
      <c r="O5703" s="20"/>
      <c r="P5703" s="20"/>
      <c r="Q5703" s="20"/>
      <c r="R5703" s="20"/>
    </row>
    <row r="5704" spans="13:18" x14ac:dyDescent="0.25">
      <c r="M5704" s="20"/>
      <c r="N5704" s="20"/>
      <c r="O5704" s="20"/>
      <c r="P5704" s="20"/>
      <c r="Q5704" s="20"/>
      <c r="R5704" s="20"/>
    </row>
    <row r="5705" spans="13:18" x14ac:dyDescent="0.25">
      <c r="M5705" s="20"/>
      <c r="N5705" s="20"/>
      <c r="O5705" s="20"/>
      <c r="P5705" s="20"/>
      <c r="Q5705" s="20"/>
      <c r="R5705" s="20"/>
    </row>
    <row r="5706" spans="13:18" x14ac:dyDescent="0.25">
      <c r="M5706" s="20"/>
      <c r="N5706" s="20"/>
      <c r="O5706" s="20"/>
      <c r="P5706" s="20"/>
      <c r="Q5706" s="20"/>
      <c r="R5706" s="20"/>
    </row>
    <row r="5707" spans="13:18" x14ac:dyDescent="0.25">
      <c r="M5707" s="20"/>
      <c r="N5707" s="20"/>
      <c r="O5707" s="20"/>
      <c r="P5707" s="20"/>
      <c r="Q5707" s="20"/>
      <c r="R5707" s="20"/>
    </row>
    <row r="5708" spans="13:18" x14ac:dyDescent="0.25">
      <c r="M5708" s="20"/>
      <c r="N5708" s="20"/>
      <c r="O5708" s="20"/>
      <c r="P5708" s="20"/>
      <c r="Q5708" s="20"/>
      <c r="R5708" s="20"/>
    </row>
    <row r="5709" spans="13:18" x14ac:dyDescent="0.25">
      <c r="M5709" s="20"/>
      <c r="N5709" s="20"/>
      <c r="O5709" s="20"/>
      <c r="P5709" s="20"/>
      <c r="Q5709" s="20"/>
      <c r="R5709" s="20"/>
    </row>
    <row r="5710" spans="13:18" x14ac:dyDescent="0.25">
      <c r="M5710" s="20"/>
      <c r="N5710" s="20"/>
      <c r="O5710" s="20"/>
      <c r="P5710" s="20"/>
      <c r="Q5710" s="20"/>
      <c r="R5710" s="20"/>
    </row>
    <row r="5711" spans="13:18" x14ac:dyDescent="0.25">
      <c r="M5711" s="20"/>
      <c r="N5711" s="20"/>
      <c r="O5711" s="20"/>
      <c r="P5711" s="20"/>
      <c r="Q5711" s="20"/>
      <c r="R5711" s="20"/>
    </row>
    <row r="5712" spans="13:18" x14ac:dyDescent="0.25">
      <c r="M5712" s="20"/>
      <c r="N5712" s="20"/>
      <c r="O5712" s="20"/>
      <c r="P5712" s="20"/>
      <c r="Q5712" s="20"/>
      <c r="R5712" s="20"/>
    </row>
  </sheetData>
  <phoneticPr fontId="6" type="noConversion"/>
  <pageMargins left="0.70866141732283472" right="0.70866141732283472" top="1.0236220472440944" bottom="1.0236220472440944" header="0.39370078740157483" footer="0.39370078740157483"/>
  <pageSetup paperSize="9" scale="58"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pageSetUpPr fitToPage="1"/>
  </sheetPr>
  <dimension ref="A1:M260"/>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customWidth="1"/>
    <col min="4" max="4" width="21.453125" style="4" bestFit="1" customWidth="1"/>
    <col min="5"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327</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153"/>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70"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Q271"/>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25.453125" style="4" customWidth="1"/>
    <col min="5" max="8" width="18.81640625" style="4" customWidth="1"/>
    <col min="9" max="9" width="9.1796875" style="4" customWidth="1"/>
    <col min="10" max="10" width="15.453125" style="4" customWidth="1"/>
    <col min="11" max="11" width="1.1796875" style="4" customWidth="1"/>
    <col min="12" max="12" width="3.1796875" style="4" customWidth="1"/>
    <col min="13" max="17" width="18.81640625"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328</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33"/>
      <c r="D12" s="33"/>
      <c r="E12" s="33"/>
      <c r="F12" s="20"/>
      <c r="G12" s="186"/>
      <c r="H12" s="186"/>
      <c r="I12" s="20"/>
      <c r="K12" s="75"/>
      <c r="M12" s="20"/>
      <c r="N12" s="20"/>
      <c r="O12" s="20"/>
      <c r="P12" s="187"/>
      <c r="Q12" s="187"/>
    </row>
    <row r="13" spans="1:17" s="5" customFormat="1" ht="32.25" customHeight="1" thickBot="1" x14ac:dyDescent="0.3">
      <c r="A13" s="32"/>
      <c r="B13" s="304"/>
      <c r="C13" s="20"/>
      <c r="D13" s="264" t="s">
        <v>74</v>
      </c>
      <c r="E13" s="265" t="s">
        <v>75</v>
      </c>
      <c r="F13" s="265" t="s">
        <v>196</v>
      </c>
      <c r="G13" s="289" t="s">
        <v>61</v>
      </c>
      <c r="H13" s="344" t="s">
        <v>197</v>
      </c>
      <c r="I13" s="138"/>
      <c r="K13" s="75"/>
      <c r="M13" s="626"/>
      <c r="N13" s="172"/>
      <c r="O13" s="172"/>
      <c r="P13" s="305"/>
      <c r="Q13" s="305"/>
    </row>
    <row r="14" spans="1:17" x14ac:dyDescent="0.25">
      <c r="A14" s="29"/>
      <c r="B14" s="13"/>
      <c r="C14" s="12"/>
      <c r="D14" s="409" t="s">
        <v>476</v>
      </c>
      <c r="E14" s="410">
        <v>26357777.92999978</v>
      </c>
      <c r="F14" s="411">
        <v>1.4733290061696725E-2</v>
      </c>
      <c r="G14" s="412">
        <v>26564</v>
      </c>
      <c r="H14" s="413">
        <v>0.14443471783467543</v>
      </c>
      <c r="I14" s="138"/>
      <c r="K14" s="139"/>
      <c r="M14" s="152"/>
      <c r="N14" s="12"/>
      <c r="O14" s="153"/>
      <c r="P14" s="154"/>
      <c r="Q14" s="153"/>
    </row>
    <row r="15" spans="1:17" x14ac:dyDescent="0.25">
      <c r="A15" s="29"/>
      <c r="B15" s="13"/>
      <c r="C15" s="12"/>
      <c r="D15" s="409" t="s">
        <v>477</v>
      </c>
      <c r="E15" s="410">
        <v>76031456.459999785</v>
      </c>
      <c r="F15" s="411">
        <v>4.2499542442971452E-2</v>
      </c>
      <c r="G15" s="412">
        <v>25503</v>
      </c>
      <c r="H15" s="413">
        <v>0.13866581120831681</v>
      </c>
      <c r="I15" s="138"/>
      <c r="K15" s="139"/>
      <c r="M15" s="152"/>
      <c r="N15" s="12"/>
      <c r="O15" s="153"/>
      <c r="P15" s="154"/>
      <c r="Q15" s="153"/>
    </row>
    <row r="16" spans="1:17" x14ac:dyDescent="0.25">
      <c r="A16" s="29"/>
      <c r="B16" s="13"/>
      <c r="C16" s="12"/>
      <c r="D16" s="409" t="s">
        <v>478</v>
      </c>
      <c r="E16" s="410">
        <v>112915313.85000025</v>
      </c>
      <c r="F16" s="411">
        <v>6.3116628259702046E-2</v>
      </c>
      <c r="G16" s="412">
        <v>22664</v>
      </c>
      <c r="H16" s="413">
        <v>0.12322950026370591</v>
      </c>
      <c r="I16" s="138"/>
      <c r="K16" s="139"/>
      <c r="M16" s="152"/>
      <c r="N16" s="12"/>
      <c r="O16" s="153"/>
      <c r="P16" s="154"/>
      <c r="Q16" s="153"/>
    </row>
    <row r="17" spans="1:17" x14ac:dyDescent="0.25">
      <c r="A17" s="29"/>
      <c r="B17" s="13"/>
      <c r="C17" s="12"/>
      <c r="D17" s="409" t="s">
        <v>479</v>
      </c>
      <c r="E17" s="410">
        <v>142434177.71999964</v>
      </c>
      <c r="F17" s="411">
        <v>7.9616880475327417E-2</v>
      </c>
      <c r="G17" s="412">
        <v>20404</v>
      </c>
      <c r="H17" s="413">
        <v>0.1109413485430928</v>
      </c>
      <c r="I17" s="138"/>
      <c r="K17" s="139"/>
      <c r="M17" s="152"/>
      <c r="N17" s="12"/>
      <c r="O17" s="153"/>
      <c r="P17" s="154"/>
      <c r="Q17" s="153"/>
    </row>
    <row r="18" spans="1:17" x14ac:dyDescent="0.25">
      <c r="A18" s="29"/>
      <c r="B18" s="13"/>
      <c r="C18" s="12"/>
      <c r="D18" s="409" t="s">
        <v>480</v>
      </c>
      <c r="E18" s="410">
        <v>157984256.77999997</v>
      </c>
      <c r="F18" s="411">
        <v>8.8308957094295398E-2</v>
      </c>
      <c r="G18" s="412">
        <v>17593</v>
      </c>
      <c r="H18" s="413">
        <v>9.5657280186170937E-2</v>
      </c>
      <c r="I18" s="138"/>
      <c r="K18" s="139"/>
      <c r="M18" s="152"/>
      <c r="N18" s="12"/>
      <c r="O18" s="153"/>
      <c r="P18" s="154"/>
      <c r="Q18" s="153"/>
    </row>
    <row r="19" spans="1:17" x14ac:dyDescent="0.25">
      <c r="A19" s="29"/>
      <c r="B19" s="13"/>
      <c r="C19" s="12"/>
      <c r="D19" s="409" t="s">
        <v>481</v>
      </c>
      <c r="E19" s="410">
        <v>161470321.55000019</v>
      </c>
      <c r="F19" s="411">
        <v>9.0257573687343523E-2</v>
      </c>
      <c r="G19" s="412">
        <v>14721</v>
      </c>
      <c r="H19" s="413">
        <v>8.0041540477498008E-2</v>
      </c>
      <c r="I19" s="138"/>
      <c r="K19" s="139"/>
      <c r="M19" s="152"/>
      <c r="N19" s="12"/>
      <c r="O19" s="153"/>
      <c r="P19" s="154"/>
      <c r="Q19" s="153"/>
    </row>
    <row r="20" spans="1:17" x14ac:dyDescent="0.25">
      <c r="A20" s="29"/>
      <c r="B20" s="13"/>
      <c r="C20" s="12"/>
      <c r="D20" s="409" t="s">
        <v>482</v>
      </c>
      <c r="E20" s="410">
        <v>159709718.67999962</v>
      </c>
      <c r="F20" s="411">
        <v>8.9273443961534943E-2</v>
      </c>
      <c r="G20" s="412">
        <v>12319</v>
      </c>
      <c r="H20" s="413">
        <v>6.6981301347890626E-2</v>
      </c>
      <c r="I20" s="138"/>
      <c r="K20" s="139"/>
      <c r="M20" s="152"/>
      <c r="N20" s="12"/>
      <c r="O20" s="153"/>
      <c r="P20" s="154"/>
      <c r="Q20" s="153"/>
    </row>
    <row r="21" spans="1:17" x14ac:dyDescent="0.25">
      <c r="A21" s="29"/>
      <c r="B21" s="13"/>
      <c r="C21" s="12"/>
      <c r="D21" s="409" t="s">
        <v>483</v>
      </c>
      <c r="E21" s="410">
        <v>152623119.87000072</v>
      </c>
      <c r="F21" s="411">
        <v>8.5312225527421306E-2</v>
      </c>
      <c r="G21" s="412">
        <v>10195</v>
      </c>
      <c r="H21" s="413">
        <v>5.543261362462415E-2</v>
      </c>
      <c r="I21" s="138"/>
      <c r="K21" s="139"/>
      <c r="M21" s="152"/>
      <c r="N21" s="12"/>
      <c r="O21" s="153"/>
      <c r="P21" s="154"/>
      <c r="Q21" s="153"/>
    </row>
    <row r="22" spans="1:17" x14ac:dyDescent="0.25">
      <c r="A22" s="29"/>
      <c r="B22" s="13"/>
      <c r="C22" s="12"/>
      <c r="D22" s="409" t="s">
        <v>484</v>
      </c>
      <c r="E22" s="410">
        <v>135967626.86999997</v>
      </c>
      <c r="F22" s="411">
        <v>7.6002252200334686E-2</v>
      </c>
      <c r="G22" s="412">
        <v>8020</v>
      </c>
      <c r="H22" s="413">
        <v>4.3606626902352695E-2</v>
      </c>
      <c r="I22" s="138"/>
      <c r="K22" s="139"/>
      <c r="M22" s="152"/>
      <c r="N22" s="12"/>
      <c r="O22" s="153"/>
      <c r="P22" s="154"/>
      <c r="Q22" s="153"/>
    </row>
    <row r="23" spans="1:17" x14ac:dyDescent="0.25">
      <c r="A23" s="29"/>
      <c r="B23" s="13"/>
      <c r="C23" s="12"/>
      <c r="D23" s="409" t="s">
        <v>485</v>
      </c>
      <c r="E23" s="410">
        <v>117926459.63000005</v>
      </c>
      <c r="F23" s="411">
        <v>6.5917724183427562E-2</v>
      </c>
      <c r="G23" s="412">
        <v>6221</v>
      </c>
      <c r="H23" s="413">
        <v>3.3825040643333679E-2</v>
      </c>
      <c r="I23" s="138"/>
      <c r="K23" s="139"/>
      <c r="M23" s="152"/>
      <c r="N23" s="12"/>
      <c r="O23" s="153"/>
      <c r="P23" s="154"/>
      <c r="Q23" s="153"/>
    </row>
    <row r="24" spans="1:17" x14ac:dyDescent="0.25">
      <c r="A24" s="29"/>
      <c r="B24" s="13"/>
      <c r="C24" s="12"/>
      <c r="D24" s="409" t="s">
        <v>486</v>
      </c>
      <c r="E24" s="410">
        <v>100432086.91000007</v>
      </c>
      <c r="F24" s="411">
        <v>5.6138839619800152E-2</v>
      </c>
      <c r="G24" s="412">
        <v>4792</v>
      </c>
      <c r="H24" s="413">
        <v>2.6055231435919465E-2</v>
      </c>
      <c r="I24" s="138"/>
      <c r="K24" s="139"/>
      <c r="M24" s="152"/>
      <c r="N24" s="12"/>
      <c r="O24" s="153"/>
      <c r="P24" s="154"/>
      <c r="Q24" s="153"/>
    </row>
    <row r="25" spans="1:17" x14ac:dyDescent="0.25">
      <c r="A25" s="29"/>
      <c r="B25" s="13"/>
      <c r="C25" s="12"/>
      <c r="D25" s="409" t="s">
        <v>487</v>
      </c>
      <c r="E25" s="410">
        <v>82771326.999999791</v>
      </c>
      <c r="F25" s="411">
        <v>4.6266949085057289E-2</v>
      </c>
      <c r="G25" s="412">
        <v>3607</v>
      </c>
      <c r="H25" s="413">
        <v>1.9612107635509496E-2</v>
      </c>
      <c r="I25" s="138"/>
      <c r="K25" s="139"/>
      <c r="M25" s="152"/>
      <c r="N25" s="12"/>
      <c r="O25" s="153"/>
      <c r="P25" s="154"/>
      <c r="Q25" s="153"/>
    </row>
    <row r="26" spans="1:17" x14ac:dyDescent="0.25">
      <c r="A26" s="29"/>
      <c r="B26" s="13"/>
      <c r="C26" s="12"/>
      <c r="D26" s="409" t="s">
        <v>488</v>
      </c>
      <c r="E26" s="410">
        <v>68953097.789999962</v>
      </c>
      <c r="F26" s="411">
        <v>3.8542930025839896E-2</v>
      </c>
      <c r="G26" s="412">
        <v>2764</v>
      </c>
      <c r="H26" s="413">
        <v>1.5028518299015317E-2</v>
      </c>
      <c r="I26" s="138"/>
      <c r="K26" s="139"/>
      <c r="M26" s="152"/>
      <c r="N26" s="12"/>
      <c r="O26" s="153"/>
      <c r="P26" s="154"/>
      <c r="Q26" s="153"/>
    </row>
    <row r="27" spans="1:17" x14ac:dyDescent="0.25">
      <c r="A27" s="29"/>
      <c r="B27" s="13"/>
      <c r="C27" s="12"/>
      <c r="D27" s="409" t="s">
        <v>489</v>
      </c>
      <c r="E27" s="410">
        <v>56212370.059999846</v>
      </c>
      <c r="F27" s="411">
        <v>3.1421205359150738E-2</v>
      </c>
      <c r="G27" s="412">
        <v>2085</v>
      </c>
      <c r="H27" s="413">
        <v>1.1336635547556779E-2</v>
      </c>
      <c r="I27" s="138"/>
      <c r="K27" s="139"/>
      <c r="M27" s="152"/>
      <c r="N27" s="12"/>
      <c r="O27" s="153"/>
      <c r="P27" s="154"/>
      <c r="Q27" s="153"/>
    </row>
    <row r="28" spans="1:17" x14ac:dyDescent="0.25">
      <c r="A28" s="29"/>
      <c r="B28" s="13"/>
      <c r="C28" s="12"/>
      <c r="D28" s="409" t="s">
        <v>490</v>
      </c>
      <c r="E28" s="410">
        <v>44824969.769999996</v>
      </c>
      <c r="F28" s="411">
        <v>2.5055954389710668E-2</v>
      </c>
      <c r="G28" s="412">
        <v>1549</v>
      </c>
      <c r="H28" s="413">
        <v>8.4222774403671218E-3</v>
      </c>
      <c r="I28" s="138"/>
      <c r="K28" s="139"/>
      <c r="M28" s="152"/>
      <c r="N28" s="12"/>
      <c r="O28" s="153"/>
      <c r="P28" s="154"/>
      <c r="Q28" s="153"/>
    </row>
    <row r="29" spans="1:17" x14ac:dyDescent="0.25">
      <c r="A29" s="29"/>
      <c r="B29" s="13"/>
      <c r="C29" s="12"/>
      <c r="D29" s="409" t="s">
        <v>491</v>
      </c>
      <c r="E29" s="410">
        <v>36950848.43</v>
      </c>
      <c r="F29" s="411">
        <v>2.0654532009139873E-2</v>
      </c>
      <c r="G29" s="412">
        <v>1194</v>
      </c>
      <c r="H29" s="413">
        <v>6.492058917881436E-3</v>
      </c>
      <c r="I29" s="138"/>
      <c r="K29" s="139"/>
      <c r="M29" s="152"/>
      <c r="N29" s="12"/>
      <c r="O29" s="153"/>
      <c r="P29" s="154"/>
      <c r="Q29" s="153"/>
    </row>
    <row r="30" spans="1:17" x14ac:dyDescent="0.25">
      <c r="A30" s="29"/>
      <c r="B30" s="13"/>
      <c r="C30" s="12"/>
      <c r="D30" s="409" t="s">
        <v>492</v>
      </c>
      <c r="E30" s="410">
        <v>27549921.329999998</v>
      </c>
      <c r="F30" s="411">
        <v>1.5399666208957203E-2</v>
      </c>
      <c r="G30" s="412">
        <v>836</v>
      </c>
      <c r="H30" s="413">
        <v>4.5455286895719265E-3</v>
      </c>
      <c r="I30" s="138"/>
      <c r="K30" s="139"/>
      <c r="M30" s="152"/>
      <c r="N30" s="12"/>
      <c r="O30" s="153"/>
      <c r="P30" s="154"/>
      <c r="Q30" s="153"/>
    </row>
    <row r="31" spans="1:17" x14ac:dyDescent="0.25">
      <c r="A31" s="29"/>
      <c r="B31" s="13"/>
      <c r="C31" s="12"/>
      <c r="D31" s="409" t="s">
        <v>493</v>
      </c>
      <c r="E31" s="410">
        <v>21425406.839999989</v>
      </c>
      <c r="F31" s="411">
        <v>1.1976227074297361E-2</v>
      </c>
      <c r="G31" s="412">
        <v>613</v>
      </c>
      <c r="H31" s="413">
        <v>3.3330252233344389E-3</v>
      </c>
      <c r="I31" s="138"/>
      <c r="K31" s="139"/>
      <c r="M31" s="152"/>
      <c r="N31" s="12"/>
      <c r="O31" s="153"/>
      <c r="P31" s="154"/>
      <c r="Q31" s="153"/>
    </row>
    <row r="32" spans="1:17" x14ac:dyDescent="0.25">
      <c r="A32" s="29"/>
      <c r="B32" s="13"/>
      <c r="C32" s="12"/>
      <c r="D32" s="409" t="s">
        <v>494</v>
      </c>
      <c r="E32" s="410">
        <v>18067246.5</v>
      </c>
      <c r="F32" s="411">
        <v>1.0099105622925215E-2</v>
      </c>
      <c r="G32" s="412">
        <v>489</v>
      </c>
      <c r="H32" s="413">
        <v>2.6588080492831005E-3</v>
      </c>
      <c r="I32" s="138"/>
      <c r="K32" s="139"/>
      <c r="M32" s="152"/>
      <c r="N32" s="12"/>
      <c r="O32" s="153"/>
      <c r="P32" s="154"/>
      <c r="Q32" s="153"/>
    </row>
    <row r="33" spans="1:17" x14ac:dyDescent="0.25">
      <c r="A33" s="29"/>
      <c r="B33" s="13"/>
      <c r="C33" s="12"/>
      <c r="D33" s="409" t="s">
        <v>495</v>
      </c>
      <c r="E33" s="410">
        <v>14505592.310000014</v>
      </c>
      <c r="F33" s="411">
        <v>8.1082365739451167E-3</v>
      </c>
      <c r="G33" s="412">
        <v>372</v>
      </c>
      <c r="H33" s="413">
        <v>2.0226515221540152E-3</v>
      </c>
      <c r="I33" s="138"/>
      <c r="K33" s="139"/>
      <c r="M33" s="152"/>
      <c r="N33" s="12"/>
      <c r="O33" s="153"/>
      <c r="P33" s="154"/>
      <c r="Q33" s="153"/>
    </row>
    <row r="34" spans="1:17" x14ac:dyDescent="0.25">
      <c r="A34" s="29"/>
      <c r="B34" s="13"/>
      <c r="C34" s="12"/>
      <c r="D34" s="409" t="s">
        <v>496</v>
      </c>
      <c r="E34" s="410">
        <v>11756862.68999999</v>
      </c>
      <c r="F34" s="411">
        <v>6.5717705296453764E-3</v>
      </c>
      <c r="G34" s="412">
        <v>287</v>
      </c>
      <c r="H34" s="413">
        <v>1.560486523812372E-3</v>
      </c>
      <c r="I34" s="138"/>
      <c r="K34" s="139"/>
      <c r="M34" s="152"/>
      <c r="N34" s="12"/>
      <c r="O34" s="153"/>
      <c r="P34" s="154"/>
      <c r="Q34" s="153"/>
    </row>
    <row r="35" spans="1:17" x14ac:dyDescent="0.25">
      <c r="A35" s="29"/>
      <c r="B35" s="13"/>
      <c r="C35" s="12"/>
      <c r="D35" s="409" t="s">
        <v>497</v>
      </c>
      <c r="E35" s="410">
        <v>8470839.8399999999</v>
      </c>
      <c r="F35" s="411">
        <v>4.7349719980320703E-3</v>
      </c>
      <c r="G35" s="412">
        <v>197</v>
      </c>
      <c r="H35" s="413">
        <v>1.0711353490976908E-3</v>
      </c>
      <c r="I35" s="138"/>
      <c r="K35" s="139"/>
      <c r="M35" s="152"/>
      <c r="N35" s="12"/>
      <c r="O35" s="153"/>
      <c r="P35" s="154"/>
      <c r="Q35" s="153"/>
    </row>
    <row r="36" spans="1:17" x14ac:dyDescent="0.25">
      <c r="A36" s="29"/>
      <c r="B36" s="13"/>
      <c r="C36" s="12"/>
      <c r="D36" s="409" t="s">
        <v>498</v>
      </c>
      <c r="E36" s="410">
        <v>6470592.8099999996</v>
      </c>
      <c r="F36" s="411">
        <v>3.6168876220917484E-3</v>
      </c>
      <c r="G36" s="412">
        <v>144</v>
      </c>
      <c r="H36" s="413">
        <v>7.8296187954348968E-4</v>
      </c>
      <c r="I36" s="138"/>
      <c r="K36" s="139"/>
      <c r="M36" s="152"/>
      <c r="N36" s="12"/>
      <c r="O36" s="153"/>
      <c r="P36" s="154"/>
      <c r="Q36" s="153"/>
    </row>
    <row r="37" spans="1:17" x14ac:dyDescent="0.25">
      <c r="A37" s="29"/>
      <c r="B37" s="13"/>
      <c r="C37" s="12"/>
      <c r="D37" s="409" t="s">
        <v>499</v>
      </c>
      <c r="E37" s="410">
        <v>7045306.2799999993</v>
      </c>
      <c r="F37" s="411">
        <v>3.9381370186972499E-3</v>
      </c>
      <c r="G37" s="412">
        <v>150</v>
      </c>
      <c r="H37" s="413">
        <v>8.1558529119113508E-4</v>
      </c>
      <c r="I37" s="138"/>
      <c r="K37" s="139"/>
      <c r="M37" s="152"/>
      <c r="N37" s="12"/>
      <c r="O37" s="153"/>
      <c r="P37" s="154"/>
      <c r="Q37" s="153"/>
    </row>
    <row r="38" spans="1:17" x14ac:dyDescent="0.25">
      <c r="A38" s="29"/>
      <c r="B38" s="13"/>
      <c r="C38" s="12"/>
      <c r="D38" s="409" t="s">
        <v>500</v>
      </c>
      <c r="E38" s="410">
        <v>4795309.9000000022</v>
      </c>
      <c r="F38" s="411">
        <v>2.6804494627755797E-3</v>
      </c>
      <c r="G38" s="412">
        <v>98</v>
      </c>
      <c r="H38" s="413">
        <v>5.3284905691154162E-4</v>
      </c>
      <c r="I38" s="138"/>
      <c r="K38" s="139"/>
      <c r="M38" s="152"/>
      <c r="N38" s="12"/>
      <c r="O38" s="153"/>
      <c r="P38" s="154"/>
      <c r="Q38" s="153"/>
    </row>
    <row r="39" spans="1:17" x14ac:dyDescent="0.25">
      <c r="A39" s="29"/>
      <c r="B39" s="13"/>
      <c r="C39" s="12"/>
      <c r="D39" s="409" t="s">
        <v>501</v>
      </c>
      <c r="E39" s="410">
        <v>3570940.9300000006</v>
      </c>
      <c r="F39" s="411">
        <v>1.9960600872577236E-3</v>
      </c>
      <c r="G39" s="412">
        <v>70</v>
      </c>
      <c r="H39" s="413">
        <v>3.8060646922252972E-4</v>
      </c>
      <c r="I39" s="138"/>
      <c r="K39" s="139"/>
      <c r="M39" s="152"/>
      <c r="N39" s="12"/>
      <c r="O39" s="153"/>
      <c r="P39" s="154"/>
      <c r="Q39" s="153"/>
    </row>
    <row r="40" spans="1:17" x14ac:dyDescent="0.25">
      <c r="A40" s="29"/>
      <c r="B40" s="13"/>
      <c r="C40" s="12"/>
      <c r="D40" s="409" t="s">
        <v>502</v>
      </c>
      <c r="E40" s="410">
        <v>3707384.06</v>
      </c>
      <c r="F40" s="411">
        <v>2.0723281329387581E-3</v>
      </c>
      <c r="G40" s="412">
        <v>70</v>
      </c>
      <c r="H40" s="413">
        <v>3.8060646922252972E-4</v>
      </c>
      <c r="I40" s="138"/>
      <c r="K40" s="139"/>
      <c r="M40" s="152"/>
      <c r="N40" s="12"/>
      <c r="O40" s="153"/>
      <c r="P40" s="154"/>
      <c r="Q40" s="153"/>
    </row>
    <row r="41" spans="1:17" x14ac:dyDescent="0.25">
      <c r="A41" s="29"/>
      <c r="B41" s="13"/>
      <c r="C41" s="12"/>
      <c r="D41" s="409" t="s">
        <v>503</v>
      </c>
      <c r="E41" s="410">
        <v>2864400.2699999996</v>
      </c>
      <c r="F41" s="411">
        <v>1.6011228314765894E-3</v>
      </c>
      <c r="G41" s="412">
        <v>52</v>
      </c>
      <c r="H41" s="413">
        <v>2.8273623427959351E-4</v>
      </c>
      <c r="I41" s="138"/>
      <c r="K41" s="139"/>
      <c r="M41" s="152"/>
      <c r="N41" s="12"/>
      <c r="O41" s="153"/>
      <c r="P41" s="154"/>
      <c r="Q41" s="153"/>
    </row>
    <row r="42" spans="1:17" x14ac:dyDescent="0.25">
      <c r="A42" s="29"/>
      <c r="B42" s="13"/>
      <c r="C42" s="12"/>
      <c r="D42" s="409" t="s">
        <v>504</v>
      </c>
      <c r="E42" s="410">
        <v>2279110.8200000008</v>
      </c>
      <c r="F42" s="411">
        <v>1.273961746054204E-3</v>
      </c>
      <c r="G42" s="412">
        <v>40</v>
      </c>
      <c r="H42" s="413">
        <v>2.1748941098430271E-4</v>
      </c>
      <c r="I42" s="138"/>
      <c r="K42" s="139"/>
      <c r="M42" s="152"/>
      <c r="N42" s="12"/>
      <c r="O42" s="153"/>
      <c r="P42" s="154"/>
      <c r="Q42" s="153"/>
    </row>
    <row r="43" spans="1:17" x14ac:dyDescent="0.25">
      <c r="A43" s="29"/>
      <c r="B43" s="13"/>
      <c r="C43" s="12"/>
      <c r="D43" s="409" t="s">
        <v>505</v>
      </c>
      <c r="E43" s="410">
        <v>1885885.5599999998</v>
      </c>
      <c r="F43" s="411">
        <v>1.0541593852272655E-3</v>
      </c>
      <c r="G43" s="412">
        <v>32</v>
      </c>
      <c r="H43" s="413">
        <v>1.7399152878744216E-4</v>
      </c>
      <c r="I43" s="138"/>
      <c r="K43" s="139"/>
      <c r="M43" s="152"/>
      <c r="N43" s="12"/>
      <c r="O43" s="153"/>
      <c r="P43" s="154"/>
      <c r="Q43" s="153"/>
    </row>
    <row r="44" spans="1:17" x14ac:dyDescent="0.25">
      <c r="A44" s="29"/>
      <c r="B44" s="13"/>
      <c r="C44" s="12"/>
      <c r="D44" s="409" t="s">
        <v>506</v>
      </c>
      <c r="E44" s="410">
        <v>1956149.4499999997</v>
      </c>
      <c r="F44" s="411">
        <v>1.0934350128990083E-3</v>
      </c>
      <c r="G44" s="412">
        <v>32</v>
      </c>
      <c r="H44" s="413">
        <v>1.7399152878744216E-4</v>
      </c>
      <c r="I44" s="138"/>
      <c r="K44" s="139"/>
      <c r="M44" s="152"/>
      <c r="N44" s="12"/>
      <c r="O44" s="153"/>
      <c r="P44" s="154"/>
      <c r="Q44" s="153"/>
    </row>
    <row r="45" spans="1:17" x14ac:dyDescent="0.25">
      <c r="A45" s="29"/>
      <c r="B45" s="13"/>
      <c r="C45" s="12"/>
      <c r="D45" s="409" t="s">
        <v>507</v>
      </c>
      <c r="E45" s="410">
        <v>2451821.5100000007</v>
      </c>
      <c r="F45" s="411">
        <v>1.3705023838607613E-3</v>
      </c>
      <c r="G45" s="412">
        <v>39</v>
      </c>
      <c r="H45" s="413">
        <v>2.1205217570969512E-4</v>
      </c>
      <c r="I45" s="138"/>
      <c r="K45" s="139"/>
      <c r="M45" s="152"/>
      <c r="N45" s="12"/>
      <c r="O45" s="153"/>
      <c r="P45" s="154"/>
      <c r="Q45" s="153"/>
    </row>
    <row r="46" spans="1:17" x14ac:dyDescent="0.25">
      <c r="A46" s="29"/>
      <c r="B46" s="13"/>
      <c r="C46" s="12"/>
      <c r="D46" s="409" t="s">
        <v>508</v>
      </c>
      <c r="E46" s="410">
        <v>1886465.5700000003</v>
      </c>
      <c r="F46" s="411">
        <v>1.0544835952419104E-3</v>
      </c>
      <c r="G46" s="412">
        <v>29</v>
      </c>
      <c r="H46" s="413">
        <v>1.5767982296361946E-4</v>
      </c>
      <c r="I46" s="138"/>
      <c r="K46" s="139"/>
      <c r="M46" s="152"/>
      <c r="N46" s="12"/>
      <c r="O46" s="153"/>
      <c r="P46" s="154"/>
      <c r="Q46" s="153"/>
    </row>
    <row r="47" spans="1:17" x14ac:dyDescent="0.25">
      <c r="A47" s="29"/>
      <c r="B47" s="13"/>
      <c r="C47" s="12"/>
      <c r="D47" s="409" t="s">
        <v>509</v>
      </c>
      <c r="E47" s="410">
        <v>1001356.28</v>
      </c>
      <c r="F47" s="411">
        <v>5.5973127050098505E-4</v>
      </c>
      <c r="G47" s="412">
        <v>15</v>
      </c>
      <c r="H47" s="413">
        <v>8.1558529119113508E-5</v>
      </c>
      <c r="I47" s="138"/>
      <c r="K47" s="139"/>
      <c r="M47" s="152"/>
      <c r="N47" s="12"/>
      <c r="O47" s="153"/>
      <c r="P47" s="154"/>
      <c r="Q47" s="153"/>
    </row>
    <row r="48" spans="1:17" x14ac:dyDescent="0.25">
      <c r="A48" s="29"/>
      <c r="B48" s="13"/>
      <c r="C48" s="12"/>
      <c r="D48" s="409" t="s">
        <v>510</v>
      </c>
      <c r="E48" s="410">
        <v>1655243.4899999998</v>
      </c>
      <c r="F48" s="411">
        <v>9.2523666166669915E-4</v>
      </c>
      <c r="G48" s="412">
        <v>24</v>
      </c>
      <c r="H48" s="413">
        <v>1.3049364659058161E-4</v>
      </c>
      <c r="I48" s="138"/>
      <c r="K48" s="139"/>
      <c r="M48" s="152"/>
      <c r="N48" s="12"/>
      <c r="O48" s="153"/>
      <c r="P48" s="154"/>
      <c r="Q48" s="153"/>
    </row>
    <row r="49" spans="1:17" ht="13" thickBot="1" x14ac:dyDescent="0.3">
      <c r="A49" s="29"/>
      <c r="B49" s="13"/>
      <c r="C49" s="12"/>
      <c r="D49" s="409" t="s">
        <v>511</v>
      </c>
      <c r="E49" s="410">
        <v>12083940.780000001</v>
      </c>
      <c r="F49" s="411">
        <v>6.7545983987318328E-3</v>
      </c>
      <c r="G49" s="412">
        <v>133</v>
      </c>
      <c r="H49" s="413">
        <v>7.2315229152280646E-4</v>
      </c>
      <c r="I49" s="138"/>
      <c r="K49" s="139"/>
      <c r="M49" s="152"/>
      <c r="N49" s="12"/>
      <c r="O49" s="153"/>
      <c r="P49" s="154"/>
      <c r="Q49" s="153"/>
    </row>
    <row r="50" spans="1:17" ht="14" thickTop="1" thickBot="1" x14ac:dyDescent="0.3">
      <c r="A50" s="29"/>
      <c r="B50" s="155"/>
      <c r="C50" s="156"/>
      <c r="D50" s="450" t="s">
        <v>35</v>
      </c>
      <c r="E50" s="451">
        <f>SUM(E14:E49)</f>
        <v>1788994706.5199993</v>
      </c>
      <c r="F50" s="452">
        <f>ROUND(SUM(F14:F49),0)</f>
        <v>1</v>
      </c>
      <c r="G50" s="636">
        <f>SUM(G14:G49)</f>
        <v>183917</v>
      </c>
      <c r="H50" s="637">
        <f>SUM(H14:H49)</f>
        <v>0.99999999999999989</v>
      </c>
      <c r="I50" s="138"/>
      <c r="J50" s="20"/>
      <c r="K50" s="139"/>
      <c r="M50" s="455"/>
      <c r="N50" s="456"/>
      <c r="O50" s="457"/>
      <c r="P50" s="458"/>
      <c r="Q50" s="457"/>
    </row>
    <row r="51" spans="1:17" ht="13" x14ac:dyDescent="0.25">
      <c r="A51" s="29"/>
      <c r="B51" s="155"/>
      <c r="C51" s="156"/>
      <c r="D51" s="466"/>
      <c r="E51" s="467"/>
      <c r="F51" s="468"/>
      <c r="G51" s="458"/>
      <c r="H51" s="457"/>
      <c r="I51" s="138"/>
      <c r="J51" s="20"/>
      <c r="K51" s="139"/>
      <c r="M51" s="455"/>
      <c r="N51" s="456"/>
      <c r="O51" s="457"/>
      <c r="P51" s="458"/>
      <c r="Q51" s="457"/>
    </row>
    <row r="52" spans="1:17" ht="13" x14ac:dyDescent="0.25">
      <c r="A52" s="29"/>
      <c r="B52" s="155"/>
      <c r="C52" s="156"/>
      <c r="D52" s="466"/>
      <c r="E52" s="467"/>
      <c r="F52" s="468"/>
      <c r="G52" s="458"/>
      <c r="H52" s="457"/>
      <c r="I52" s="138"/>
      <c r="J52" s="20"/>
      <c r="K52" s="139"/>
      <c r="M52" s="455"/>
      <c r="N52" s="456"/>
      <c r="O52" s="457"/>
      <c r="P52" s="458"/>
      <c r="Q52" s="457"/>
    </row>
    <row r="53" spans="1:17" ht="13.5" thickBot="1" x14ac:dyDescent="0.3">
      <c r="A53" s="29"/>
      <c r="B53" s="155"/>
      <c r="C53" s="156"/>
      <c r="D53" s="393" t="s">
        <v>73</v>
      </c>
      <c r="E53" s="393" t="s">
        <v>58</v>
      </c>
      <c r="F53" s="459"/>
      <c r="G53" s="459"/>
      <c r="H53" s="459"/>
      <c r="I53" s="138"/>
      <c r="J53" s="20"/>
      <c r="K53" s="139"/>
      <c r="M53" s="323"/>
      <c r="N53" s="323"/>
      <c r="O53" s="155"/>
      <c r="P53" s="155"/>
      <c r="Q53" s="155"/>
    </row>
    <row r="54" spans="1:17" ht="13" thickBot="1" x14ac:dyDescent="0.3">
      <c r="A54" s="29"/>
      <c r="B54" s="155"/>
      <c r="C54" s="156"/>
      <c r="D54" s="329" t="s">
        <v>59</v>
      </c>
      <c r="E54" s="638">
        <v>9727.1851243769852</v>
      </c>
      <c r="F54" s="459"/>
      <c r="G54" s="459"/>
      <c r="H54" s="459"/>
      <c r="I54" s="138"/>
      <c r="J54" s="20"/>
      <c r="K54" s="139"/>
      <c r="M54" s="159"/>
      <c r="N54" s="182"/>
      <c r="O54" s="155"/>
      <c r="P54" s="155"/>
      <c r="Q54" s="155"/>
    </row>
    <row r="55" spans="1:17" x14ac:dyDescent="0.25">
      <c r="A55" s="29"/>
      <c r="B55" s="20"/>
      <c r="I55" s="306"/>
      <c r="J55" s="20"/>
      <c r="K55" s="139"/>
    </row>
    <row r="56" spans="1:17" x14ac:dyDescent="0.25">
      <c r="A56" s="35"/>
      <c r="B56" s="36"/>
      <c r="C56" s="36"/>
      <c r="D56" s="36"/>
      <c r="E56" s="36"/>
      <c r="F56" s="36"/>
      <c r="G56" s="36"/>
      <c r="H56" s="36"/>
      <c r="I56" s="200"/>
      <c r="J56" s="36"/>
      <c r="K56" s="151"/>
    </row>
    <row r="57" spans="1:17" x14ac:dyDescent="0.25">
      <c r="I57" s="306"/>
    </row>
    <row r="58" spans="1:17" x14ac:dyDescent="0.25">
      <c r="I58" s="306"/>
    </row>
    <row r="59" spans="1:17" x14ac:dyDescent="0.25">
      <c r="I59" s="306"/>
    </row>
    <row r="60" spans="1:17" x14ac:dyDescent="0.25">
      <c r="I60" s="306"/>
    </row>
    <row r="61" spans="1:17" x14ac:dyDescent="0.25">
      <c r="I61" s="306"/>
    </row>
    <row r="62" spans="1:17" x14ac:dyDescent="0.25">
      <c r="I62" s="306"/>
    </row>
    <row r="63" spans="1:17" x14ac:dyDescent="0.25">
      <c r="I63" s="306"/>
    </row>
    <row r="64" spans="1:17"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row r="261" spans="9:9" x14ac:dyDescent="0.25">
      <c r="I261" s="306"/>
    </row>
    <row r="262" spans="9:9" x14ac:dyDescent="0.25">
      <c r="I262" s="306"/>
    </row>
    <row r="263" spans="9:9" x14ac:dyDescent="0.25">
      <c r="I263" s="306"/>
    </row>
    <row r="264" spans="9:9" x14ac:dyDescent="0.25">
      <c r="I264" s="306"/>
    </row>
    <row r="265" spans="9:9" x14ac:dyDescent="0.25">
      <c r="I265" s="306"/>
    </row>
    <row r="266" spans="9:9" x14ac:dyDescent="0.25">
      <c r="I266" s="306"/>
    </row>
    <row r="267" spans="9:9" x14ac:dyDescent="0.25">
      <c r="I267" s="306"/>
    </row>
    <row r="268" spans="9:9" x14ac:dyDescent="0.25">
      <c r="I268" s="306"/>
    </row>
    <row r="269" spans="9:9" x14ac:dyDescent="0.25">
      <c r="I269" s="306"/>
    </row>
    <row r="270" spans="9:9" x14ac:dyDescent="0.25">
      <c r="I270" s="306"/>
    </row>
    <row r="271" spans="9:9" x14ac:dyDescent="0.25">
      <c r="I271" s="306"/>
    </row>
  </sheetData>
  <phoneticPr fontId="6" type="noConversion"/>
  <pageMargins left="0.70866141732283472" right="0.70866141732283472" top="1.0236220472440944" bottom="1.0236220472440944" header="0.39370078740157483" footer="0.39370078740157483"/>
  <pageSetup paperSize="9" scale="60" orientation="landscape" r:id="rId1"/>
  <headerFooter alignWithMargins="0">
    <oddFooter>&amp;L&amp;"Frutiger 57Cn,Standard"&amp;8
Santander Consumer Bank AG
Santander-Platz 1
41061 Mönchengladbach</oddFooter>
  </headerFooter>
  <colBreaks count="1" manualBreakCount="1">
    <brk id="1" max="8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329</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153"/>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70"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Q2237"/>
  <sheetViews>
    <sheetView view="pageBreakPreview" topLeftCell="B1"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18.81640625" style="4" customWidth="1"/>
    <col min="5" max="5" width="18.54296875" style="4" customWidth="1"/>
    <col min="6" max="6" width="17.17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18.81640625" style="20" customWidth="1"/>
    <col min="14" max="14" width="18.54296875" style="20" customWidth="1"/>
    <col min="15" max="15" width="17.17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330</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33"/>
      <c r="D12" s="33"/>
      <c r="E12" s="33"/>
      <c r="F12" s="20"/>
      <c r="G12" s="186"/>
      <c r="H12" s="186"/>
      <c r="I12" s="20"/>
      <c r="K12" s="75"/>
      <c r="M12" s="20"/>
      <c r="N12" s="20"/>
      <c r="O12" s="20"/>
      <c r="P12" s="187"/>
      <c r="Q12" s="187"/>
    </row>
    <row r="13" spans="1:17" s="5" customFormat="1" ht="29.5" thickBot="1" x14ac:dyDescent="0.3">
      <c r="A13" s="32"/>
      <c r="B13" s="304"/>
      <c r="C13" s="20"/>
      <c r="D13" s="264" t="s">
        <v>62</v>
      </c>
      <c r="E13" s="265" t="s">
        <v>75</v>
      </c>
      <c r="F13" s="265" t="s">
        <v>60</v>
      </c>
      <c r="G13" s="266" t="s">
        <v>61</v>
      </c>
      <c r="H13" s="138"/>
      <c r="J13" s="33"/>
      <c r="K13" s="75"/>
      <c r="L13" s="626"/>
      <c r="M13" s="172"/>
      <c r="N13" s="172"/>
      <c r="O13" s="172"/>
      <c r="P13" s="172"/>
    </row>
    <row r="14" spans="1:17" s="5" customFormat="1" x14ac:dyDescent="0.25">
      <c r="A14" s="32"/>
      <c r="B14" s="137"/>
      <c r="C14" s="137"/>
      <c r="D14" s="269">
        <v>1</v>
      </c>
      <c r="E14" s="270">
        <v>190560.01</v>
      </c>
      <c r="F14" s="627">
        <v>1.0651792836809335E-4</v>
      </c>
      <c r="G14" s="628">
        <v>2</v>
      </c>
      <c r="H14" s="138"/>
      <c r="J14" s="33"/>
      <c r="K14" s="75"/>
      <c r="L14" s="20"/>
      <c r="M14" s="274"/>
      <c r="N14" s="275"/>
      <c r="O14" s="226"/>
      <c r="P14" s="20"/>
    </row>
    <row r="15" spans="1:17" x14ac:dyDescent="0.25">
      <c r="A15" s="29"/>
      <c r="B15" s="13"/>
      <c r="C15" s="12"/>
      <c r="D15" s="269">
        <f>+D14+1</f>
        <v>2</v>
      </c>
      <c r="E15" s="270">
        <v>160476.34</v>
      </c>
      <c r="F15" s="627">
        <v>8.9701964692874399E-5</v>
      </c>
      <c r="G15" s="628">
        <v>1</v>
      </c>
      <c r="H15" s="138"/>
      <c r="J15" s="20"/>
      <c r="K15" s="139"/>
      <c r="L15" s="20"/>
      <c r="M15" s="274"/>
      <c r="N15" s="275"/>
      <c r="O15" s="226"/>
      <c r="Q15" s="4"/>
    </row>
    <row r="16" spans="1:17" x14ac:dyDescent="0.25">
      <c r="A16" s="29"/>
      <c r="B16" s="13"/>
      <c r="C16" s="12"/>
      <c r="D16" s="269">
        <f t="shared" ref="D16:D38" si="0">+D15+1</f>
        <v>3</v>
      </c>
      <c r="E16" s="270">
        <v>158831.66</v>
      </c>
      <c r="F16" s="627">
        <v>8.8782632738449991E-5</v>
      </c>
      <c r="G16" s="628">
        <v>1</v>
      </c>
      <c r="H16" s="138"/>
      <c r="J16" s="20"/>
      <c r="K16" s="139"/>
      <c r="L16" s="20"/>
      <c r="M16" s="274"/>
      <c r="N16" s="275"/>
      <c r="O16" s="226"/>
      <c r="Q16" s="4"/>
    </row>
    <row r="17" spans="1:17" x14ac:dyDescent="0.25">
      <c r="A17" s="29"/>
      <c r="B17" s="13"/>
      <c r="C17" s="12"/>
      <c r="D17" s="269">
        <f t="shared" si="0"/>
        <v>4</v>
      </c>
      <c r="E17" s="270">
        <v>157085.62</v>
      </c>
      <c r="F17" s="627">
        <v>8.7806643265906259E-5</v>
      </c>
      <c r="G17" s="628">
        <v>2</v>
      </c>
      <c r="H17" s="138"/>
      <c r="J17" s="20"/>
      <c r="K17" s="139"/>
      <c r="L17" s="20"/>
      <c r="M17" s="274"/>
      <c r="N17" s="275"/>
      <c r="O17" s="226"/>
      <c r="Q17" s="4"/>
    </row>
    <row r="18" spans="1:17" x14ac:dyDescent="0.25">
      <c r="A18" s="29"/>
      <c r="B18" s="13"/>
      <c r="C18" s="12"/>
      <c r="D18" s="269">
        <f t="shared" si="0"/>
        <v>5</v>
      </c>
      <c r="E18" s="270">
        <v>154690.1</v>
      </c>
      <c r="F18" s="627">
        <v>8.646761191423739E-5</v>
      </c>
      <c r="G18" s="628">
        <v>1</v>
      </c>
      <c r="H18" s="138"/>
      <c r="J18" s="20"/>
      <c r="K18" s="139"/>
      <c r="L18" s="20"/>
      <c r="M18" s="274"/>
      <c r="N18" s="275"/>
      <c r="O18" s="226"/>
      <c r="Q18" s="4"/>
    </row>
    <row r="19" spans="1:17" x14ac:dyDescent="0.25">
      <c r="A19" s="29"/>
      <c r="B19" s="13"/>
      <c r="C19" s="12"/>
      <c r="D19" s="269">
        <f t="shared" si="0"/>
        <v>6</v>
      </c>
      <c r="E19" s="270">
        <v>150478.26</v>
      </c>
      <c r="F19" s="627">
        <v>8.4113306457295669E-5</v>
      </c>
      <c r="G19" s="628">
        <v>1</v>
      </c>
      <c r="H19" s="138"/>
      <c r="J19" s="20"/>
      <c r="K19" s="139"/>
      <c r="L19" s="20"/>
      <c r="M19" s="274"/>
      <c r="N19" s="275"/>
      <c r="O19" s="226"/>
      <c r="Q19" s="4"/>
    </row>
    <row r="20" spans="1:17" x14ac:dyDescent="0.25">
      <c r="A20" s="29"/>
      <c r="B20" s="13"/>
      <c r="C20" s="12"/>
      <c r="D20" s="269">
        <f t="shared" si="0"/>
        <v>7</v>
      </c>
      <c r="E20" s="270">
        <v>146050.49</v>
      </c>
      <c r="F20" s="627">
        <v>8.1638301928851353E-5</v>
      </c>
      <c r="G20" s="628">
        <v>1</v>
      </c>
      <c r="H20" s="138"/>
      <c r="J20" s="20"/>
      <c r="K20" s="139"/>
      <c r="L20" s="20"/>
      <c r="M20" s="274"/>
      <c r="N20" s="275"/>
      <c r="O20" s="226"/>
      <c r="Q20" s="4"/>
    </row>
    <row r="21" spans="1:17" x14ac:dyDescent="0.25">
      <c r="A21" s="29"/>
      <c r="B21" s="13"/>
      <c r="C21" s="12"/>
      <c r="D21" s="269">
        <f t="shared" si="0"/>
        <v>8</v>
      </c>
      <c r="E21" s="270">
        <v>144552.68</v>
      </c>
      <c r="F21" s="627">
        <v>8.0801066360438996E-5</v>
      </c>
      <c r="G21" s="628">
        <v>1</v>
      </c>
      <c r="H21" s="138"/>
      <c r="J21" s="20"/>
      <c r="K21" s="139"/>
      <c r="L21" s="20"/>
      <c r="M21" s="274"/>
      <c r="N21" s="275"/>
      <c r="O21" s="226"/>
      <c r="Q21" s="4"/>
    </row>
    <row r="22" spans="1:17" x14ac:dyDescent="0.25">
      <c r="A22" s="29"/>
      <c r="B22" s="13"/>
      <c r="C22" s="12"/>
      <c r="D22" s="269">
        <f t="shared" si="0"/>
        <v>9</v>
      </c>
      <c r="E22" s="270">
        <v>138386.04</v>
      </c>
      <c r="F22" s="627">
        <v>7.7354080196910682E-5</v>
      </c>
      <c r="G22" s="628">
        <v>1</v>
      </c>
      <c r="H22" s="138"/>
      <c r="J22" s="20"/>
      <c r="K22" s="139"/>
      <c r="L22" s="20"/>
      <c r="M22" s="274"/>
      <c r="N22" s="275"/>
      <c r="O22" s="226"/>
      <c r="Q22" s="4"/>
    </row>
    <row r="23" spans="1:17" x14ac:dyDescent="0.25">
      <c r="A23" s="29"/>
      <c r="B23" s="13"/>
      <c r="C23" s="12"/>
      <c r="D23" s="269">
        <f t="shared" si="0"/>
        <v>10</v>
      </c>
      <c r="E23" s="270">
        <v>137565.48000000001</v>
      </c>
      <c r="F23" s="627">
        <v>7.6895409191899075E-5</v>
      </c>
      <c r="G23" s="628">
        <v>1</v>
      </c>
      <c r="H23" s="138"/>
      <c r="J23" s="20"/>
      <c r="K23" s="139"/>
      <c r="L23" s="20"/>
      <c r="M23" s="274"/>
      <c r="N23" s="275"/>
      <c r="O23" s="226"/>
      <c r="Q23" s="4"/>
    </row>
    <row r="24" spans="1:17" x14ac:dyDescent="0.25">
      <c r="A24" s="29"/>
      <c r="B24" s="13"/>
      <c r="C24" s="12"/>
      <c r="D24" s="269">
        <f t="shared" si="0"/>
        <v>11</v>
      </c>
      <c r="E24" s="270">
        <v>136898.79</v>
      </c>
      <c r="F24" s="627">
        <v>7.6522747384924331E-5</v>
      </c>
      <c r="G24" s="628">
        <v>1</v>
      </c>
      <c r="H24" s="138"/>
      <c r="J24" s="20"/>
      <c r="K24" s="139"/>
      <c r="L24" s="20"/>
      <c r="M24" s="274"/>
      <c r="N24" s="275"/>
      <c r="O24" s="226"/>
      <c r="Q24" s="4"/>
    </row>
    <row r="25" spans="1:17" x14ac:dyDescent="0.25">
      <c r="A25" s="29"/>
      <c r="B25" s="13"/>
      <c r="C25" s="12"/>
      <c r="D25" s="269">
        <f t="shared" si="0"/>
        <v>12</v>
      </c>
      <c r="E25" s="270">
        <v>129230.08</v>
      </c>
      <c r="F25" s="627">
        <v>7.2236144427379972E-5</v>
      </c>
      <c r="G25" s="628">
        <v>1</v>
      </c>
      <c r="H25" s="138"/>
      <c r="J25" s="20"/>
      <c r="K25" s="139"/>
      <c r="L25" s="20"/>
      <c r="M25" s="274"/>
      <c r="N25" s="275"/>
      <c r="O25" s="226"/>
      <c r="Q25" s="4"/>
    </row>
    <row r="26" spans="1:17" x14ac:dyDescent="0.25">
      <c r="A26" s="29"/>
      <c r="B26" s="13"/>
      <c r="C26" s="12"/>
      <c r="D26" s="269">
        <f t="shared" si="0"/>
        <v>13</v>
      </c>
      <c r="E26" s="270">
        <v>127168.81</v>
      </c>
      <c r="F26" s="627">
        <v>7.1083949849895959E-5</v>
      </c>
      <c r="G26" s="628">
        <v>1</v>
      </c>
      <c r="H26" s="138"/>
      <c r="J26" s="20"/>
      <c r="K26" s="139"/>
      <c r="L26" s="20"/>
      <c r="M26" s="274"/>
      <c r="N26" s="275"/>
      <c r="O26" s="226"/>
      <c r="Q26" s="4"/>
    </row>
    <row r="27" spans="1:17" x14ac:dyDescent="0.25">
      <c r="A27" s="29"/>
      <c r="B27" s="13"/>
      <c r="C27" s="12"/>
      <c r="D27" s="269">
        <f t="shared" si="0"/>
        <v>14</v>
      </c>
      <c r="E27" s="270">
        <v>125799.08</v>
      </c>
      <c r="F27" s="627">
        <v>7.0318307562074767E-5</v>
      </c>
      <c r="G27" s="628">
        <v>1</v>
      </c>
      <c r="H27" s="138"/>
      <c r="J27" s="20"/>
      <c r="K27" s="139"/>
      <c r="L27" s="20"/>
      <c r="M27" s="274"/>
      <c r="N27" s="275"/>
      <c r="O27" s="226"/>
      <c r="Q27" s="4"/>
    </row>
    <row r="28" spans="1:17" x14ac:dyDescent="0.25">
      <c r="A28" s="29"/>
      <c r="B28" s="13"/>
      <c r="C28" s="12"/>
      <c r="D28" s="269">
        <f t="shared" si="0"/>
        <v>15</v>
      </c>
      <c r="E28" s="270">
        <v>119937.09</v>
      </c>
      <c r="F28" s="627">
        <v>6.7041612567597813E-5</v>
      </c>
      <c r="G28" s="628">
        <v>2</v>
      </c>
      <c r="H28" s="138"/>
      <c r="J28" s="20"/>
      <c r="K28" s="139"/>
      <c r="L28" s="20"/>
      <c r="M28" s="274"/>
      <c r="N28" s="275"/>
      <c r="O28" s="226"/>
      <c r="Q28" s="4"/>
    </row>
    <row r="29" spans="1:17" x14ac:dyDescent="0.25">
      <c r="A29" s="29"/>
      <c r="B29" s="13"/>
      <c r="C29" s="12"/>
      <c r="D29" s="269">
        <f t="shared" si="0"/>
        <v>16</v>
      </c>
      <c r="E29" s="270">
        <v>119388.82</v>
      </c>
      <c r="F29" s="627">
        <v>6.6735144360619992E-5</v>
      </c>
      <c r="G29" s="628">
        <v>1</v>
      </c>
      <c r="H29" s="138"/>
      <c r="J29" s="20"/>
      <c r="K29" s="139"/>
      <c r="L29" s="20"/>
      <c r="M29" s="274"/>
      <c r="N29" s="275"/>
      <c r="O29" s="226"/>
      <c r="Q29" s="4"/>
    </row>
    <row r="30" spans="1:17" x14ac:dyDescent="0.25">
      <c r="A30" s="29"/>
      <c r="B30" s="13"/>
      <c r="C30" s="12"/>
      <c r="D30" s="269">
        <f t="shared" si="0"/>
        <v>17</v>
      </c>
      <c r="E30" s="270">
        <v>118832.74</v>
      </c>
      <c r="F30" s="627">
        <v>6.642431057336878E-5</v>
      </c>
      <c r="G30" s="628">
        <v>3</v>
      </c>
      <c r="H30" s="138"/>
      <c r="I30" s="138"/>
      <c r="J30" s="20"/>
      <c r="K30" s="139"/>
      <c r="L30" s="20"/>
      <c r="M30" s="274"/>
      <c r="N30" s="275"/>
      <c r="O30" s="226"/>
      <c r="Q30" s="4"/>
    </row>
    <row r="31" spans="1:17" x14ac:dyDescent="0.25">
      <c r="A31" s="29"/>
      <c r="B31" s="13"/>
      <c r="C31" s="12"/>
      <c r="D31" s="269">
        <f t="shared" si="0"/>
        <v>18</v>
      </c>
      <c r="E31" s="270">
        <v>118115.07</v>
      </c>
      <c r="F31" s="627">
        <v>6.6023152315390472E-5</v>
      </c>
      <c r="G31" s="628">
        <v>1</v>
      </c>
      <c r="H31" s="138"/>
      <c r="I31" s="138"/>
      <c r="J31" s="20"/>
      <c r="K31" s="139"/>
      <c r="L31" s="20"/>
      <c r="M31" s="274"/>
      <c r="N31" s="275"/>
      <c r="O31" s="226"/>
      <c r="Q31" s="4"/>
    </row>
    <row r="32" spans="1:17" x14ac:dyDescent="0.25">
      <c r="A32" s="29"/>
      <c r="B32" s="13"/>
      <c r="C32" s="12"/>
      <c r="D32" s="269">
        <f t="shared" si="0"/>
        <v>19</v>
      </c>
      <c r="E32" s="270">
        <v>117133.88</v>
      </c>
      <c r="F32" s="627">
        <v>6.5474693453872304E-5</v>
      </c>
      <c r="G32" s="628">
        <v>1</v>
      </c>
      <c r="H32" s="138"/>
      <c r="I32" s="138"/>
      <c r="J32" s="20"/>
      <c r="K32" s="139"/>
      <c r="L32" s="20"/>
      <c r="M32" s="274"/>
      <c r="N32" s="275"/>
      <c r="O32" s="226"/>
      <c r="Q32" s="4"/>
    </row>
    <row r="33" spans="1:17" x14ac:dyDescent="0.25">
      <c r="A33" s="29"/>
      <c r="B33" s="13"/>
      <c r="C33" s="12"/>
      <c r="D33" s="269">
        <f t="shared" si="0"/>
        <v>20</v>
      </c>
      <c r="E33" s="270">
        <v>114874.73</v>
      </c>
      <c r="F33" s="627">
        <v>6.4211889270178259E-5</v>
      </c>
      <c r="G33" s="628">
        <v>1</v>
      </c>
      <c r="H33" s="138"/>
      <c r="I33" s="138"/>
      <c r="J33" s="20"/>
      <c r="K33" s="139"/>
      <c r="L33" s="20"/>
      <c r="M33" s="274"/>
      <c r="N33" s="275"/>
      <c r="O33" s="226"/>
      <c r="Q33" s="4"/>
    </row>
    <row r="34" spans="1:17" x14ac:dyDescent="0.25">
      <c r="A34" s="29"/>
      <c r="B34" s="13"/>
      <c r="C34" s="12"/>
      <c r="D34" s="269">
        <f t="shared" si="0"/>
        <v>21</v>
      </c>
      <c r="E34" s="270">
        <v>114073.21</v>
      </c>
      <c r="F34" s="627">
        <v>6.3763861113874155E-5</v>
      </c>
      <c r="G34" s="628">
        <v>1</v>
      </c>
      <c r="H34" s="138"/>
      <c r="I34" s="138"/>
      <c r="J34" s="20"/>
      <c r="K34" s="139"/>
      <c r="L34" s="20"/>
      <c r="M34" s="274"/>
      <c r="N34" s="275"/>
      <c r="O34" s="226"/>
      <c r="Q34" s="4"/>
    </row>
    <row r="35" spans="1:17" x14ac:dyDescent="0.25">
      <c r="A35" s="29"/>
      <c r="B35" s="13"/>
      <c r="C35" s="12"/>
      <c r="D35" s="269">
        <f t="shared" si="0"/>
        <v>22</v>
      </c>
      <c r="E35" s="270">
        <v>112636.77</v>
      </c>
      <c r="F35" s="627">
        <v>6.2960929727456488E-5</v>
      </c>
      <c r="G35" s="628">
        <v>1</v>
      </c>
      <c r="H35" s="138"/>
      <c r="I35" s="138"/>
      <c r="J35" s="20"/>
      <c r="K35" s="139"/>
      <c r="L35" s="20"/>
      <c r="M35" s="274"/>
      <c r="N35" s="275"/>
      <c r="O35" s="226"/>
      <c r="Q35" s="4"/>
    </row>
    <row r="36" spans="1:17" x14ac:dyDescent="0.25">
      <c r="A36" s="29"/>
      <c r="B36" s="13"/>
      <c r="C36" s="12"/>
      <c r="D36" s="269">
        <f t="shared" si="0"/>
        <v>23</v>
      </c>
      <c r="E36" s="270">
        <v>112408.58</v>
      </c>
      <c r="F36" s="627">
        <v>6.2833377645179017E-5</v>
      </c>
      <c r="G36" s="628">
        <v>1</v>
      </c>
      <c r="H36" s="138"/>
      <c r="I36" s="138"/>
      <c r="J36" s="20"/>
      <c r="K36" s="139"/>
      <c r="L36" s="20"/>
      <c r="M36" s="274"/>
      <c r="N36" s="275"/>
      <c r="O36" s="226"/>
      <c r="Q36" s="4"/>
    </row>
    <row r="37" spans="1:17" x14ac:dyDescent="0.25">
      <c r="A37" s="29"/>
      <c r="B37" s="13"/>
      <c r="C37" s="12"/>
      <c r="D37" s="269">
        <f t="shared" si="0"/>
        <v>24</v>
      </c>
      <c r="E37" s="270">
        <v>110444.39</v>
      </c>
      <c r="F37" s="627">
        <v>6.17354481807477E-5</v>
      </c>
      <c r="G37" s="628">
        <v>1</v>
      </c>
      <c r="H37" s="138"/>
      <c r="I37" s="138"/>
      <c r="J37" s="20"/>
      <c r="K37" s="139"/>
      <c r="L37" s="20"/>
      <c r="M37" s="274"/>
      <c r="N37" s="275"/>
      <c r="O37" s="226"/>
      <c r="Q37" s="4"/>
    </row>
    <row r="38" spans="1:17" ht="13" thickBot="1" x14ac:dyDescent="0.3">
      <c r="A38" s="29"/>
      <c r="B38" s="13"/>
      <c r="C38" s="12"/>
      <c r="D38" s="629">
        <f t="shared" si="0"/>
        <v>25</v>
      </c>
      <c r="E38" s="630">
        <v>108045.49</v>
      </c>
      <c r="F38" s="631">
        <v>6.0394527499843995E-5</v>
      </c>
      <c r="G38" s="632">
        <v>1</v>
      </c>
      <c r="H38" s="138"/>
      <c r="I38" s="138"/>
      <c r="J38" s="20"/>
      <c r="K38" s="139"/>
      <c r="L38" s="20"/>
      <c r="M38" s="274"/>
      <c r="N38" s="275"/>
      <c r="O38" s="226"/>
      <c r="Q38" s="4"/>
    </row>
    <row r="39" spans="1:17" ht="14" thickTop="1" thickBot="1" x14ac:dyDescent="0.3">
      <c r="A39" s="29"/>
      <c r="B39" s="13"/>
      <c r="C39" s="12"/>
      <c r="D39" s="633"/>
      <c r="E39" s="585">
        <f>SUM(E14:E38)</f>
        <v>3323664.2100000004</v>
      </c>
      <c r="F39" s="634">
        <f>SUM(F14:F38)</f>
        <v>1.8578390410473613E-3</v>
      </c>
      <c r="G39" s="635">
        <f>SUM(G14:G38)</f>
        <v>30</v>
      </c>
      <c r="H39" s="138"/>
      <c r="I39" s="138"/>
      <c r="J39" s="20"/>
      <c r="K39" s="139"/>
      <c r="L39" s="20"/>
      <c r="N39" s="324"/>
      <c r="O39" s="286"/>
      <c r="P39" s="58"/>
      <c r="Q39" s="4"/>
    </row>
    <row r="40" spans="1:17" ht="13" x14ac:dyDescent="0.25">
      <c r="A40" s="29"/>
      <c r="B40" s="13"/>
      <c r="C40" s="12"/>
      <c r="D40" s="33"/>
      <c r="E40" s="220"/>
      <c r="F40" s="286"/>
      <c r="G40" s="221"/>
      <c r="H40" s="153"/>
      <c r="I40" s="138"/>
      <c r="J40" s="20"/>
      <c r="K40" s="139"/>
      <c r="M40" s="152"/>
      <c r="N40" s="12"/>
      <c r="O40" s="153"/>
      <c r="P40" s="154"/>
      <c r="Q40" s="153"/>
    </row>
    <row r="41" spans="1:17" s="20" customFormat="1" x14ac:dyDescent="0.25">
      <c r="A41" s="35"/>
      <c r="B41" s="26"/>
      <c r="C41" s="10"/>
      <c r="D41" s="10"/>
      <c r="E41" s="10"/>
      <c r="F41" s="10"/>
      <c r="G41" s="10"/>
      <c r="H41" s="10"/>
      <c r="I41" s="10"/>
      <c r="J41" s="10"/>
      <c r="K41" s="151"/>
      <c r="L41" s="4"/>
      <c r="M41" s="152"/>
      <c r="N41" s="12"/>
      <c r="O41" s="153"/>
      <c r="P41" s="154"/>
      <c r="Q41" s="153"/>
    </row>
    <row r="42" spans="1:17" s="20" customFormat="1" x14ac:dyDescent="0.25">
      <c r="B42" s="13"/>
      <c r="C42" s="12"/>
      <c r="D42" s="152"/>
      <c r="E42" s="12"/>
      <c r="F42" s="153"/>
      <c r="G42" s="154"/>
      <c r="H42" s="153"/>
      <c r="I42" s="138"/>
      <c r="M42" s="152"/>
      <c r="N42" s="12"/>
      <c r="O42" s="153"/>
      <c r="P42" s="154"/>
      <c r="Q42" s="153"/>
    </row>
    <row r="43" spans="1:17" s="20" customFormat="1" x14ac:dyDescent="0.25">
      <c r="B43" s="13"/>
      <c r="C43" s="12"/>
      <c r="D43" s="152"/>
      <c r="E43" s="12"/>
      <c r="F43" s="153"/>
      <c r="G43" s="154"/>
      <c r="H43" s="153"/>
      <c r="I43" s="138"/>
      <c r="M43" s="152"/>
      <c r="N43" s="12"/>
      <c r="O43" s="153"/>
      <c r="P43" s="154"/>
      <c r="Q43" s="153"/>
    </row>
    <row r="44" spans="1:17" s="20" customFormat="1" x14ac:dyDescent="0.25">
      <c r="B44" s="13"/>
      <c r="C44" s="12"/>
      <c r="D44" s="152"/>
      <c r="E44" s="12"/>
      <c r="F44" s="153"/>
      <c r="G44" s="154"/>
      <c r="H44" s="153"/>
      <c r="I44" s="138"/>
      <c r="M44" s="152"/>
      <c r="N44" s="12"/>
      <c r="O44" s="153"/>
      <c r="P44" s="154"/>
      <c r="Q44" s="153"/>
    </row>
    <row r="45" spans="1:17" s="20" customFormat="1" x14ac:dyDescent="0.25">
      <c r="B45" s="13"/>
      <c r="C45" s="12"/>
      <c r="D45" s="152"/>
      <c r="E45" s="12"/>
      <c r="F45" s="153"/>
      <c r="G45" s="154"/>
      <c r="H45" s="153"/>
      <c r="I45" s="138"/>
      <c r="M45" s="152"/>
      <c r="N45" s="12"/>
      <c r="O45" s="153"/>
      <c r="P45" s="154"/>
      <c r="Q45" s="153"/>
    </row>
    <row r="46" spans="1:17" s="20" customFormat="1" x14ac:dyDescent="0.25">
      <c r="B46" s="13"/>
      <c r="C46" s="12"/>
      <c r="D46" s="152"/>
      <c r="E46" s="12"/>
      <c r="F46" s="153"/>
      <c r="G46" s="154"/>
      <c r="H46" s="153"/>
      <c r="I46" s="138"/>
      <c r="M46" s="152"/>
      <c r="N46" s="12"/>
      <c r="O46" s="153"/>
      <c r="P46" s="154"/>
      <c r="Q46" s="153"/>
    </row>
    <row r="47" spans="1:17" s="20" customFormat="1" x14ac:dyDescent="0.25">
      <c r="B47" s="13"/>
      <c r="C47" s="12"/>
      <c r="D47" s="152"/>
      <c r="E47" s="12"/>
      <c r="F47" s="153"/>
      <c r="G47" s="154"/>
      <c r="H47" s="153"/>
      <c r="I47" s="138"/>
      <c r="M47" s="152"/>
      <c r="N47" s="12"/>
      <c r="O47" s="153"/>
      <c r="P47" s="154"/>
      <c r="Q47" s="153"/>
    </row>
    <row r="48" spans="1:17" s="20" customFormat="1" x14ac:dyDescent="0.25">
      <c r="B48" s="13"/>
      <c r="C48" s="12"/>
      <c r="D48" s="152"/>
      <c r="E48" s="12"/>
      <c r="F48" s="153"/>
      <c r="G48" s="154"/>
      <c r="H48" s="153"/>
      <c r="I48" s="138"/>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20" customFormat="1" x14ac:dyDescent="0.25">
      <c r="B51" s="13"/>
      <c r="C51" s="12"/>
      <c r="D51" s="152"/>
      <c r="E51" s="12"/>
      <c r="F51" s="153"/>
      <c r="G51" s="154"/>
      <c r="H51" s="153"/>
      <c r="I51" s="138"/>
      <c r="M51" s="152"/>
      <c r="N51" s="12"/>
      <c r="O51" s="153"/>
      <c r="P51" s="154"/>
      <c r="Q51" s="153"/>
    </row>
    <row r="52" spans="2:17" s="20" customFormat="1" x14ac:dyDescent="0.25">
      <c r="B52" s="13"/>
      <c r="C52" s="12"/>
      <c r="D52" s="152"/>
      <c r="E52" s="12"/>
      <c r="F52" s="153"/>
      <c r="G52" s="154"/>
      <c r="H52" s="153"/>
      <c r="I52" s="138"/>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5"/>
      <c r="E68" s="156"/>
      <c r="F68" s="181"/>
      <c r="G68" s="158"/>
      <c r="H68" s="181"/>
      <c r="I68" s="138"/>
      <c r="M68" s="155"/>
      <c r="N68" s="156"/>
      <c r="O68" s="181"/>
      <c r="P68" s="158"/>
      <c r="Q68" s="181"/>
    </row>
    <row r="69" spans="2:17" s="20" customFormat="1" x14ac:dyDescent="0.25">
      <c r="B69" s="13"/>
      <c r="C69" s="12"/>
      <c r="D69" s="155"/>
      <c r="E69" s="155"/>
      <c r="F69" s="155"/>
      <c r="G69" s="155"/>
      <c r="H69" s="155"/>
      <c r="I69" s="138"/>
      <c r="M69" s="155"/>
      <c r="N69" s="155"/>
      <c r="O69" s="155"/>
      <c r="P69" s="155"/>
      <c r="Q69" s="155"/>
    </row>
    <row r="70" spans="2:17" s="20" customFormat="1" x14ac:dyDescent="0.25">
      <c r="B70" s="13"/>
      <c r="C70" s="12"/>
      <c r="D70" s="155"/>
      <c r="E70" s="155"/>
      <c r="F70" s="155"/>
      <c r="G70" s="155"/>
      <c r="H70" s="155"/>
      <c r="I70" s="138"/>
      <c r="M70" s="155"/>
      <c r="N70" s="155"/>
      <c r="O70" s="155"/>
      <c r="P70" s="155"/>
      <c r="Q70" s="155"/>
    </row>
    <row r="71" spans="2:17" s="20" customFormat="1" x14ac:dyDescent="0.25">
      <c r="B71" s="13"/>
      <c r="C71" s="12"/>
      <c r="D71" s="159"/>
      <c r="E71" s="182"/>
      <c r="F71" s="155"/>
      <c r="G71" s="155"/>
      <c r="H71" s="155"/>
      <c r="I71" s="138"/>
      <c r="M71" s="159"/>
      <c r="N71" s="182"/>
      <c r="O71" s="155"/>
      <c r="P71" s="155"/>
      <c r="Q71" s="155"/>
    </row>
    <row r="72" spans="2:17" s="20" customFormat="1" x14ac:dyDescent="0.25">
      <c r="B72" s="13"/>
      <c r="C72" s="12"/>
      <c r="D72" s="156"/>
      <c r="E72" s="182"/>
      <c r="F72" s="155"/>
      <c r="G72" s="155"/>
      <c r="H72" s="155"/>
      <c r="I72" s="138"/>
      <c r="M72" s="156"/>
      <c r="N72" s="182"/>
      <c r="O72" s="155"/>
      <c r="P72" s="155"/>
      <c r="Q72" s="155"/>
    </row>
    <row r="73" spans="2:17" s="20" customFormat="1" x14ac:dyDescent="0.25">
      <c r="B73" s="13"/>
      <c r="C73" s="12"/>
      <c r="D73" s="155"/>
      <c r="E73" s="182"/>
      <c r="F73" s="155"/>
      <c r="G73" s="155"/>
      <c r="H73" s="155"/>
      <c r="I73" s="138"/>
      <c r="M73" s="155"/>
      <c r="N73" s="182"/>
      <c r="O73" s="155"/>
      <c r="P73" s="155"/>
      <c r="Q73" s="155"/>
    </row>
    <row r="74" spans="2:17" s="20" customFormat="1" ht="14" x14ac:dyDescent="0.25">
      <c r="B74" s="155"/>
      <c r="C74" s="156"/>
      <c r="D74" s="161"/>
      <c r="E74" s="161"/>
      <c r="F74" s="161"/>
      <c r="G74" s="161"/>
      <c r="H74" s="161"/>
      <c r="I74" s="138"/>
      <c r="M74" s="161"/>
      <c r="N74" s="161"/>
      <c r="O74" s="161"/>
      <c r="P74" s="161"/>
      <c r="Q74" s="161"/>
    </row>
    <row r="75" spans="2:17" s="20" customFormat="1" ht="14" x14ac:dyDescent="0.25">
      <c r="B75" s="33"/>
      <c r="C75" s="33"/>
      <c r="D75" s="161"/>
      <c r="E75" s="161"/>
      <c r="F75" s="161"/>
      <c r="G75" s="161"/>
      <c r="H75" s="161"/>
      <c r="I75" s="138"/>
      <c r="M75" s="161"/>
      <c r="N75" s="161"/>
      <c r="O75" s="161"/>
      <c r="P75" s="161"/>
      <c r="Q75" s="161"/>
    </row>
    <row r="76" spans="2:17" s="20" customFormat="1" ht="14" x14ac:dyDescent="0.25">
      <c r="B76" s="33"/>
      <c r="C76" s="33"/>
      <c r="D76" s="162"/>
      <c r="E76" s="183"/>
      <c r="F76" s="161"/>
      <c r="G76" s="161"/>
      <c r="H76" s="161"/>
      <c r="I76" s="138"/>
      <c r="M76" s="162"/>
      <c r="N76" s="183"/>
      <c r="O76" s="161"/>
      <c r="P76" s="161"/>
      <c r="Q76" s="161"/>
    </row>
    <row r="77" spans="2:17" s="20" customFormat="1" ht="14" x14ac:dyDescent="0.25">
      <c r="B77" s="159"/>
      <c r="C77" s="182"/>
      <c r="D77" s="164"/>
      <c r="E77" s="183"/>
      <c r="F77" s="161"/>
      <c r="G77" s="161"/>
      <c r="H77" s="161"/>
      <c r="I77" s="138"/>
      <c r="M77" s="164"/>
      <c r="N77" s="183"/>
      <c r="O77" s="161"/>
      <c r="P77" s="161"/>
      <c r="Q77" s="161"/>
    </row>
    <row r="78" spans="2:17" s="20" customFormat="1" ht="14" x14ac:dyDescent="0.25">
      <c r="B78" s="165"/>
      <c r="C78" s="182"/>
      <c r="D78" s="161"/>
      <c r="E78" s="183"/>
      <c r="F78" s="161"/>
      <c r="G78" s="161"/>
      <c r="H78" s="161"/>
      <c r="I78" s="138"/>
      <c r="M78" s="161"/>
      <c r="N78" s="183"/>
      <c r="O78" s="161"/>
      <c r="P78" s="161"/>
      <c r="Q78" s="161"/>
    </row>
    <row r="79" spans="2:17" s="20" customFormat="1" x14ac:dyDescent="0.25">
      <c r="C79" s="182"/>
      <c r="I79" s="138"/>
    </row>
    <row r="80" spans="2:17" s="20" customFormat="1" x14ac:dyDescent="0.25">
      <c r="I80" s="138"/>
    </row>
    <row r="81" spans="9:9" s="20" customFormat="1" x14ac:dyDescent="0.25">
      <c r="I81" s="138"/>
    </row>
    <row r="82" spans="9:9" s="20" customFormat="1" x14ac:dyDescent="0.25">
      <c r="I82" s="138"/>
    </row>
    <row r="83" spans="9:9" s="20" customFormat="1" x14ac:dyDescent="0.25">
      <c r="I83" s="138"/>
    </row>
    <row r="84" spans="9:9" s="20" customFormat="1" x14ac:dyDescent="0.25">
      <c r="I84" s="138"/>
    </row>
    <row r="85" spans="9:9" s="20" customFormat="1" x14ac:dyDescent="0.25">
      <c r="I85" s="138"/>
    </row>
    <row r="86" spans="9:9" s="20" customFormat="1" x14ac:dyDescent="0.25">
      <c r="I86" s="138"/>
    </row>
    <row r="87" spans="9:9" s="20" customFormat="1" x14ac:dyDescent="0.25">
      <c r="I87" s="138"/>
    </row>
    <row r="88" spans="9:9" s="20" customFormat="1" x14ac:dyDescent="0.25">
      <c r="I88" s="138"/>
    </row>
    <row r="89" spans="9:9" s="20" customFormat="1" x14ac:dyDescent="0.25">
      <c r="I89" s="138"/>
    </row>
    <row r="90" spans="9:9" s="20" customFormat="1" x14ac:dyDescent="0.25">
      <c r="I90" s="138"/>
    </row>
    <row r="91" spans="9:9" s="20" customFormat="1" x14ac:dyDescent="0.25">
      <c r="I91" s="138"/>
    </row>
    <row r="92" spans="9:9" s="20" customFormat="1" x14ac:dyDescent="0.25">
      <c r="I92" s="138"/>
    </row>
    <row r="93" spans="9:9" s="20" customFormat="1" x14ac:dyDescent="0.25">
      <c r="I93" s="138"/>
    </row>
    <row r="94" spans="9:9" s="20" customFormat="1" x14ac:dyDescent="0.25">
      <c r="I94" s="138"/>
    </row>
    <row r="95" spans="9:9" s="20" customFormat="1" x14ac:dyDescent="0.25">
      <c r="I95" s="138"/>
    </row>
    <row r="96" spans="9: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row r="299" spans="9:9" s="20" customFormat="1" x14ac:dyDescent="0.25"/>
    <row r="300" spans="9:9" s="20" customFormat="1" x14ac:dyDescent="0.25"/>
    <row r="301" spans="9:9" s="20" customFormat="1" x14ac:dyDescent="0.25"/>
    <row r="302" spans="9:9" s="20" customFormat="1" x14ac:dyDescent="0.25"/>
    <row r="303" spans="9:9" s="20" customFormat="1" x14ac:dyDescent="0.25"/>
    <row r="304" spans="9:9"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sheetData>
  <phoneticPr fontId="6" type="noConversion"/>
  <pageMargins left="0.70866141732283472" right="0.70866141732283472" top="1.0236220472440944" bottom="1.0236220472440944" header="0.39370078740157483" footer="0.39370078740157483"/>
  <pageSetup paperSize="9" scale="82" orientation="landscape" r:id="rId1"/>
  <headerFooter alignWithMargins="0">
    <oddFooter>&amp;L&amp;"Frutiger 57Cn,Standard"&amp;8
Santander Consumer Bank AG
Santander-Platz 1
41061 Mönchengladbach</oddFooter>
  </headerFooter>
  <colBreaks count="1" manualBreakCount="1">
    <brk id="1" max="40"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Q2250"/>
  <sheetViews>
    <sheetView view="pageBreakPreview" topLeftCell="B1"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30.1796875" style="4" bestFit="1" customWidth="1"/>
    <col min="5" max="5" width="18.54296875" style="4"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18.8164062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331</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33"/>
      <c r="D12" s="20"/>
      <c r="E12" s="20"/>
      <c r="F12" s="20"/>
      <c r="G12" s="187"/>
      <c r="H12" s="187"/>
      <c r="I12" s="20"/>
      <c r="K12" s="75"/>
      <c r="M12" s="20"/>
      <c r="N12" s="20"/>
      <c r="O12" s="20"/>
      <c r="P12" s="187"/>
      <c r="Q12" s="187"/>
    </row>
    <row r="13" spans="1:17" s="5" customFormat="1" ht="45.75" customHeight="1" thickBot="1" x14ac:dyDescent="0.3">
      <c r="A13" s="32"/>
      <c r="B13" s="137"/>
      <c r="C13" s="137"/>
      <c r="D13" s="610" t="s">
        <v>63</v>
      </c>
      <c r="E13" s="611" t="s">
        <v>75</v>
      </c>
      <c r="F13" s="265" t="s">
        <v>196</v>
      </c>
      <c r="G13" s="265" t="s">
        <v>61</v>
      </c>
      <c r="H13" s="344" t="s">
        <v>197</v>
      </c>
      <c r="I13" s="138"/>
      <c r="K13" s="75"/>
      <c r="M13" s="612"/>
      <c r="N13" s="613"/>
      <c r="O13" s="172"/>
      <c r="P13" s="172"/>
      <c r="Q13" s="305"/>
    </row>
    <row r="14" spans="1:17" x14ac:dyDescent="0.25">
      <c r="A14" s="29"/>
      <c r="B14" s="13"/>
      <c r="C14" s="12"/>
      <c r="D14" s="614" t="s">
        <v>577</v>
      </c>
      <c r="E14" s="270">
        <v>164718502.9200002</v>
      </c>
      <c r="F14" s="615">
        <v>9.2073219847816731E-2</v>
      </c>
      <c r="G14" s="616">
        <v>16404</v>
      </c>
      <c r="H14" s="617">
        <v>8.9192407444662544E-2</v>
      </c>
      <c r="I14" s="138"/>
      <c r="K14" s="139"/>
      <c r="N14" s="275"/>
      <c r="O14" s="618"/>
      <c r="P14" s="619"/>
      <c r="Q14" s="397"/>
    </row>
    <row r="15" spans="1:17" x14ac:dyDescent="0.25">
      <c r="A15" s="29"/>
      <c r="B15" s="13"/>
      <c r="C15" s="12"/>
      <c r="D15" s="614" t="s">
        <v>247</v>
      </c>
      <c r="E15" s="270">
        <v>183920396.67000046</v>
      </c>
      <c r="F15" s="615">
        <v>0.10280656281413095</v>
      </c>
      <c r="G15" s="616">
        <v>18322</v>
      </c>
      <c r="H15" s="617">
        <v>9.9621024701359848E-2</v>
      </c>
      <c r="I15" s="138"/>
      <c r="K15" s="139"/>
      <c r="N15" s="275"/>
      <c r="O15" s="618"/>
      <c r="P15" s="619"/>
      <c r="Q15" s="397"/>
    </row>
    <row r="16" spans="1:17" x14ac:dyDescent="0.25">
      <c r="A16" s="29"/>
      <c r="B16" s="13"/>
      <c r="C16" s="12"/>
      <c r="D16" s="614" t="s">
        <v>83</v>
      </c>
      <c r="E16" s="270">
        <v>46334528.960000105</v>
      </c>
      <c r="F16" s="615">
        <v>2.5899757439825061E-2</v>
      </c>
      <c r="G16" s="616">
        <v>4415</v>
      </c>
      <c r="H16" s="617">
        <v>2.4005393737392411E-2</v>
      </c>
      <c r="I16" s="138"/>
      <c r="K16" s="139"/>
      <c r="N16" s="275"/>
      <c r="O16" s="618"/>
      <c r="P16" s="619"/>
      <c r="Q16" s="397"/>
    </row>
    <row r="17" spans="1:17" x14ac:dyDescent="0.25">
      <c r="A17" s="29"/>
      <c r="B17" s="13"/>
      <c r="C17" s="12"/>
      <c r="D17" s="614" t="s">
        <v>84</v>
      </c>
      <c r="E17" s="270">
        <v>97941499.880000219</v>
      </c>
      <c r="F17" s="615">
        <v>5.4746668351253164E-2</v>
      </c>
      <c r="G17" s="616">
        <v>10534</v>
      </c>
      <c r="H17" s="617">
        <v>5.7275836382716119E-2</v>
      </c>
      <c r="I17" s="138"/>
      <c r="K17" s="139"/>
      <c r="N17" s="275"/>
      <c r="O17" s="618"/>
      <c r="P17" s="619"/>
      <c r="Q17" s="397"/>
    </row>
    <row r="18" spans="1:17" x14ac:dyDescent="0.25">
      <c r="A18" s="29"/>
      <c r="B18" s="13"/>
      <c r="C18" s="12"/>
      <c r="D18" s="614" t="s">
        <v>85</v>
      </c>
      <c r="E18" s="270">
        <v>12186288.440000001</v>
      </c>
      <c r="F18" s="615">
        <v>6.8118079922689133E-3</v>
      </c>
      <c r="G18" s="616">
        <v>1165</v>
      </c>
      <c r="H18" s="617">
        <v>6.334379094917816E-3</v>
      </c>
      <c r="I18" s="138"/>
      <c r="K18" s="139"/>
      <c r="N18" s="275"/>
      <c r="O18" s="618"/>
      <c r="P18" s="619"/>
      <c r="Q18" s="397"/>
    </row>
    <row r="19" spans="1:17" x14ac:dyDescent="0.25">
      <c r="A19" s="29"/>
      <c r="B19" s="13"/>
      <c r="C19" s="12"/>
      <c r="D19" s="614" t="s">
        <v>86</v>
      </c>
      <c r="E19" s="270">
        <v>30400479.529999975</v>
      </c>
      <c r="F19" s="615">
        <v>1.6993051695013164E-2</v>
      </c>
      <c r="G19" s="616">
        <v>2713</v>
      </c>
      <c r="H19" s="617">
        <v>1.475121930001033E-2</v>
      </c>
      <c r="I19" s="138"/>
      <c r="K19" s="139"/>
      <c r="N19" s="275"/>
      <c r="O19" s="618"/>
      <c r="P19" s="619"/>
      <c r="Q19" s="397"/>
    </row>
    <row r="20" spans="1:17" x14ac:dyDescent="0.25">
      <c r="A20" s="29"/>
      <c r="B20" s="13"/>
      <c r="C20" s="12"/>
      <c r="D20" s="614" t="s">
        <v>248</v>
      </c>
      <c r="E20" s="270">
        <v>101086939.92000037</v>
      </c>
      <c r="F20" s="615">
        <v>5.6504884867230827E-2</v>
      </c>
      <c r="G20" s="616">
        <v>10575</v>
      </c>
      <c r="H20" s="617">
        <v>5.7498763028975025E-2</v>
      </c>
      <c r="I20" s="138"/>
      <c r="K20" s="139"/>
      <c r="N20" s="275"/>
      <c r="O20" s="618"/>
      <c r="P20" s="619"/>
      <c r="Q20" s="397"/>
    </row>
    <row r="21" spans="1:17" x14ac:dyDescent="0.25">
      <c r="A21" s="29"/>
      <c r="B21" s="13"/>
      <c r="C21" s="12"/>
      <c r="D21" s="614" t="s">
        <v>250</v>
      </c>
      <c r="E21" s="270">
        <v>198076880.04999894</v>
      </c>
      <c r="F21" s="615">
        <v>0.11071965687103608</v>
      </c>
      <c r="G21" s="616">
        <v>20260</v>
      </c>
      <c r="H21" s="617">
        <v>0.11015838666354932</v>
      </c>
      <c r="I21" s="138"/>
      <c r="K21" s="139"/>
      <c r="N21" s="275"/>
      <c r="O21" s="618"/>
      <c r="P21" s="619"/>
      <c r="Q21" s="397"/>
    </row>
    <row r="22" spans="1:17" x14ac:dyDescent="0.25">
      <c r="A22" s="29"/>
      <c r="B22" s="13"/>
      <c r="C22" s="12"/>
      <c r="D22" s="614" t="s">
        <v>249</v>
      </c>
      <c r="E22" s="270">
        <v>108354871.2100001</v>
      </c>
      <c r="F22" s="615">
        <v>6.0567463288235396E-2</v>
      </c>
      <c r="G22" s="616">
        <v>11314</v>
      </c>
      <c r="H22" s="617">
        <v>6.1516879896910022E-2</v>
      </c>
      <c r="I22" s="138"/>
      <c r="K22" s="139"/>
      <c r="N22" s="275"/>
      <c r="O22" s="618"/>
      <c r="P22" s="619"/>
      <c r="Q22" s="397"/>
    </row>
    <row r="23" spans="1:17" ht="12.75" customHeight="1" x14ac:dyDescent="0.25">
      <c r="A23" s="29"/>
      <c r="B23" s="13"/>
      <c r="C23" s="12"/>
      <c r="D23" s="614" t="s">
        <v>255</v>
      </c>
      <c r="E23" s="270">
        <v>90502917.039999694</v>
      </c>
      <c r="F23" s="615">
        <v>5.0588700296406268E-2</v>
      </c>
      <c r="G23" s="616">
        <v>9398</v>
      </c>
      <c r="H23" s="617">
        <v>5.1099137110761916E-2</v>
      </c>
      <c r="I23" s="138"/>
      <c r="K23" s="139"/>
      <c r="N23" s="275"/>
      <c r="O23" s="618"/>
      <c r="P23" s="619"/>
      <c r="Q23" s="397"/>
    </row>
    <row r="24" spans="1:17" x14ac:dyDescent="0.25">
      <c r="A24" s="29"/>
      <c r="B24" s="13"/>
      <c r="C24" s="12"/>
      <c r="D24" s="614" t="s">
        <v>251</v>
      </c>
      <c r="E24" s="270">
        <v>348745485.20999831</v>
      </c>
      <c r="F24" s="615">
        <v>0.19493936116131899</v>
      </c>
      <c r="G24" s="616">
        <v>35491</v>
      </c>
      <c r="H24" s="617">
        <v>0.19297291713109718</v>
      </c>
      <c r="I24" s="138"/>
      <c r="K24" s="139"/>
      <c r="N24" s="275"/>
      <c r="O24" s="618"/>
      <c r="P24" s="619"/>
      <c r="Q24" s="397"/>
    </row>
    <row r="25" spans="1:17" x14ac:dyDescent="0.25">
      <c r="A25" s="29"/>
      <c r="B25" s="13"/>
      <c r="C25" s="12"/>
      <c r="D25" s="614" t="s">
        <v>252</v>
      </c>
      <c r="E25" s="270">
        <v>73659246.360000089</v>
      </c>
      <c r="F25" s="615">
        <v>4.1173540699448063E-2</v>
      </c>
      <c r="G25" s="616">
        <v>7729</v>
      </c>
      <c r="H25" s="617">
        <v>4.2024391437441889E-2</v>
      </c>
      <c r="I25" s="138"/>
      <c r="K25" s="139"/>
      <c r="N25" s="275"/>
      <c r="O25" s="618"/>
      <c r="P25" s="619"/>
      <c r="Q25" s="397"/>
    </row>
    <row r="26" spans="1:17" x14ac:dyDescent="0.25">
      <c r="A26" s="29"/>
      <c r="B26" s="13"/>
      <c r="C26" s="12"/>
      <c r="D26" s="614" t="s">
        <v>87</v>
      </c>
      <c r="E26" s="270">
        <v>21677208.449999988</v>
      </c>
      <c r="F26" s="615">
        <v>1.2116977412508147E-2</v>
      </c>
      <c r="G26" s="616">
        <v>2343</v>
      </c>
      <c r="H26" s="617">
        <v>1.2739442248405531E-2</v>
      </c>
      <c r="I26" s="138"/>
      <c r="K26" s="139"/>
      <c r="N26" s="275"/>
      <c r="O26" s="618"/>
      <c r="P26" s="619"/>
      <c r="Q26" s="397"/>
    </row>
    <row r="27" spans="1:17" x14ac:dyDescent="0.25">
      <c r="A27" s="29"/>
      <c r="B27" s="13"/>
      <c r="C27" s="12"/>
      <c r="D27" s="614" t="s">
        <v>253</v>
      </c>
      <c r="E27" s="270">
        <v>119152548.37000006</v>
      </c>
      <c r="F27" s="615">
        <v>6.6603074864193409E-2</v>
      </c>
      <c r="G27" s="616">
        <v>12871</v>
      </c>
      <c r="H27" s="617">
        <v>6.9982655219473999E-2</v>
      </c>
      <c r="I27" s="138"/>
      <c r="K27" s="139"/>
      <c r="N27" s="275"/>
      <c r="O27" s="618"/>
      <c r="P27" s="619"/>
      <c r="Q27" s="397"/>
    </row>
    <row r="28" spans="1:17" x14ac:dyDescent="0.25">
      <c r="A28" s="29"/>
      <c r="B28" s="13"/>
      <c r="C28" s="12"/>
      <c r="D28" s="614" t="s">
        <v>254</v>
      </c>
      <c r="E28" s="270">
        <v>104688089.6000004</v>
      </c>
      <c r="F28" s="615">
        <v>5.8517830834524935E-2</v>
      </c>
      <c r="G28" s="616">
        <v>11541</v>
      </c>
      <c r="H28" s="617">
        <v>6.2751132304245935E-2</v>
      </c>
      <c r="I28" s="138"/>
      <c r="K28" s="139"/>
      <c r="N28" s="275"/>
      <c r="O28" s="618"/>
      <c r="P28" s="619"/>
      <c r="Q28" s="397"/>
    </row>
    <row r="29" spans="1:17" x14ac:dyDescent="0.25">
      <c r="A29" s="29"/>
      <c r="B29" s="13"/>
      <c r="C29" s="12"/>
      <c r="D29" s="614" t="s">
        <v>88</v>
      </c>
      <c r="E29" s="270">
        <v>85587735.219999701</v>
      </c>
      <c r="F29" s="615">
        <v>4.7841245649343049E-2</v>
      </c>
      <c r="G29" s="616">
        <v>8664</v>
      </c>
      <c r="H29" s="617">
        <v>4.7108206419199966E-2</v>
      </c>
      <c r="I29" s="138"/>
      <c r="J29" s="138"/>
      <c r="K29" s="139"/>
      <c r="N29" s="275"/>
      <c r="O29" s="618"/>
      <c r="P29" s="619"/>
      <c r="Q29" s="397"/>
    </row>
    <row r="30" spans="1:17" ht="13" thickBot="1" x14ac:dyDescent="0.3">
      <c r="A30" s="29"/>
      <c r="B30" s="13"/>
      <c r="C30" s="12"/>
      <c r="D30" s="620" t="s">
        <v>276</v>
      </c>
      <c r="E30" s="621">
        <v>1961088.6899999992</v>
      </c>
      <c r="F30" s="622">
        <v>1.0961959154226425E-3</v>
      </c>
      <c r="G30" s="623">
        <v>178</v>
      </c>
      <c r="H30" s="624">
        <v>9.6782787888014703E-4</v>
      </c>
      <c r="I30" s="138"/>
      <c r="J30" s="138"/>
      <c r="K30" s="139"/>
      <c r="N30" s="275"/>
      <c r="O30" s="618"/>
      <c r="P30" s="619"/>
      <c r="Q30" s="397"/>
    </row>
    <row r="31" spans="1:17" ht="14" thickTop="1" thickBot="1" x14ac:dyDescent="0.3">
      <c r="A31" s="29"/>
      <c r="B31" s="13"/>
      <c r="C31" s="12"/>
      <c r="D31" s="450" t="s">
        <v>35</v>
      </c>
      <c r="E31" s="451">
        <f>SUM(E14:E30)</f>
        <v>1788994706.519999</v>
      </c>
      <c r="F31" s="537">
        <f>ROUND(SUM(F14:F30),0)</f>
        <v>1</v>
      </c>
      <c r="G31" s="453">
        <f t="shared" ref="G31:H31" si="0">SUM(G14:G30)</f>
        <v>183917</v>
      </c>
      <c r="H31" s="625">
        <f t="shared" si="0"/>
        <v>1</v>
      </c>
      <c r="I31" s="138"/>
      <c r="J31" s="138"/>
      <c r="K31" s="139"/>
      <c r="M31" s="455"/>
      <c r="N31" s="456"/>
      <c r="O31" s="476"/>
      <c r="P31" s="458"/>
      <c r="Q31" s="476"/>
    </row>
    <row r="32" spans="1:17" x14ac:dyDescent="0.25">
      <c r="A32" s="29"/>
      <c r="B32" s="13"/>
      <c r="C32" s="12"/>
      <c r="D32" s="20"/>
      <c r="E32" s="274"/>
      <c r="F32" s="275"/>
      <c r="G32" s="226"/>
      <c r="H32" s="20"/>
      <c r="I32" s="138"/>
      <c r="J32" s="138"/>
      <c r="K32" s="139"/>
      <c r="N32" s="274"/>
      <c r="O32" s="275"/>
      <c r="P32" s="226"/>
    </row>
    <row r="33" spans="1:17" x14ac:dyDescent="0.25">
      <c r="A33" s="29"/>
      <c r="B33" s="13"/>
      <c r="C33" s="12"/>
      <c r="D33" s="20"/>
      <c r="E33" s="274"/>
      <c r="F33" s="275"/>
      <c r="G33" s="226"/>
      <c r="H33" s="20"/>
      <c r="I33" s="138"/>
      <c r="J33" s="138"/>
      <c r="K33" s="139"/>
      <c r="N33" s="274"/>
      <c r="O33" s="275"/>
      <c r="P33" s="226"/>
    </row>
    <row r="34" spans="1:17" x14ac:dyDescent="0.25">
      <c r="A34" s="29"/>
      <c r="B34" s="13"/>
      <c r="C34" s="12"/>
      <c r="D34" s="20"/>
      <c r="E34" s="274"/>
      <c r="F34" s="275"/>
      <c r="G34" s="226"/>
      <c r="H34" s="20"/>
      <c r="I34" s="138"/>
      <c r="J34" s="138"/>
      <c r="K34" s="139"/>
      <c r="N34" s="274"/>
      <c r="O34" s="275"/>
      <c r="P34" s="226"/>
    </row>
    <row r="35" spans="1:17" x14ac:dyDescent="0.25">
      <c r="A35" s="29"/>
      <c r="B35" s="13"/>
      <c r="C35" s="12"/>
      <c r="D35" s="20"/>
      <c r="E35" s="274"/>
      <c r="F35" s="275"/>
      <c r="G35" s="226"/>
      <c r="H35" s="20"/>
      <c r="I35" s="138"/>
      <c r="J35" s="138"/>
      <c r="K35" s="139"/>
      <c r="N35" s="274"/>
      <c r="O35" s="275"/>
      <c r="P35" s="226"/>
    </row>
    <row r="36" spans="1:17" x14ac:dyDescent="0.25">
      <c r="A36" s="29"/>
      <c r="B36" s="13"/>
      <c r="C36" s="12"/>
      <c r="D36" s="20"/>
      <c r="E36" s="274"/>
      <c r="F36" s="275"/>
      <c r="G36" s="226"/>
      <c r="H36" s="20"/>
      <c r="I36" s="138"/>
      <c r="J36" s="138"/>
      <c r="K36" s="139"/>
      <c r="N36" s="274"/>
      <c r="O36" s="275"/>
      <c r="P36" s="226"/>
    </row>
    <row r="37" spans="1:17" x14ac:dyDescent="0.25">
      <c r="A37" s="29"/>
      <c r="B37" s="13"/>
      <c r="C37" s="12"/>
      <c r="D37" s="20"/>
      <c r="E37" s="274"/>
      <c r="F37" s="275"/>
      <c r="G37" s="226"/>
      <c r="H37" s="20"/>
      <c r="I37" s="138"/>
      <c r="J37" s="138"/>
      <c r="K37" s="139"/>
      <c r="N37" s="274"/>
      <c r="O37" s="275"/>
      <c r="P37" s="226"/>
    </row>
    <row r="38" spans="1:17" x14ac:dyDescent="0.25">
      <c r="A38" s="29"/>
      <c r="B38" s="13"/>
      <c r="C38" s="12"/>
      <c r="D38" s="20"/>
      <c r="E38" s="274"/>
      <c r="F38" s="275"/>
      <c r="G38" s="226"/>
      <c r="H38" s="20"/>
      <c r="I38" s="138"/>
      <c r="J38" s="138"/>
      <c r="K38" s="139"/>
      <c r="N38" s="274"/>
      <c r="O38" s="275"/>
      <c r="P38" s="226"/>
    </row>
    <row r="39" spans="1:17" x14ac:dyDescent="0.25">
      <c r="A39" s="29"/>
      <c r="B39" s="13"/>
      <c r="C39" s="12"/>
      <c r="D39" s="20"/>
      <c r="E39" s="274"/>
      <c r="F39" s="275"/>
      <c r="G39" s="226"/>
      <c r="H39" s="20"/>
      <c r="I39" s="138"/>
      <c r="J39" s="138"/>
      <c r="K39" s="139"/>
      <c r="N39" s="274"/>
      <c r="O39" s="275"/>
      <c r="P39" s="226"/>
    </row>
    <row r="40" spans="1:17" x14ac:dyDescent="0.25">
      <c r="A40" s="29"/>
      <c r="B40" s="13"/>
      <c r="C40" s="12"/>
      <c r="D40" s="20"/>
      <c r="E40" s="274"/>
      <c r="F40" s="275"/>
      <c r="G40" s="226"/>
      <c r="H40" s="20"/>
      <c r="I40" s="138"/>
      <c r="J40" s="138"/>
      <c r="K40" s="139"/>
      <c r="N40" s="274"/>
      <c r="O40" s="275"/>
      <c r="P40" s="226"/>
    </row>
    <row r="41" spans="1:17" x14ac:dyDescent="0.25">
      <c r="A41" s="29"/>
      <c r="B41" s="13"/>
      <c r="C41" s="12"/>
      <c r="D41" s="20"/>
      <c r="E41" s="274"/>
      <c r="F41" s="275"/>
      <c r="G41" s="226"/>
      <c r="H41" s="20"/>
      <c r="I41" s="138"/>
      <c r="J41" s="138"/>
      <c r="K41" s="139"/>
      <c r="N41" s="274"/>
      <c r="O41" s="275"/>
      <c r="P41" s="226"/>
    </row>
    <row r="42" spans="1:17" x14ac:dyDescent="0.25">
      <c r="A42" s="29"/>
      <c r="B42" s="13"/>
      <c r="C42" s="12"/>
      <c r="D42" s="20"/>
      <c r="E42" s="274"/>
      <c r="F42" s="275"/>
      <c r="G42" s="226"/>
      <c r="H42" s="20"/>
      <c r="I42" s="138"/>
      <c r="J42" s="138"/>
      <c r="K42" s="139"/>
      <c r="N42" s="274"/>
      <c r="O42" s="275"/>
      <c r="P42" s="226"/>
    </row>
    <row r="43" spans="1:17" x14ac:dyDescent="0.25">
      <c r="A43" s="29"/>
      <c r="B43" s="13"/>
      <c r="C43" s="12"/>
      <c r="D43" s="20"/>
      <c r="E43" s="274"/>
      <c r="F43" s="275"/>
      <c r="G43" s="226"/>
      <c r="H43" s="20"/>
      <c r="I43" s="138"/>
      <c r="J43" s="138"/>
      <c r="K43" s="139"/>
      <c r="N43" s="274"/>
      <c r="O43" s="275"/>
      <c r="P43" s="226"/>
    </row>
    <row r="44" spans="1:17" x14ac:dyDescent="0.25">
      <c r="A44" s="29"/>
      <c r="B44" s="13"/>
      <c r="C44" s="12"/>
      <c r="D44" s="20"/>
      <c r="E44" s="274"/>
      <c r="F44" s="275"/>
      <c r="G44" s="226"/>
      <c r="H44" s="20"/>
      <c r="I44" s="138"/>
      <c r="J44" s="138"/>
      <c r="K44" s="139"/>
      <c r="N44" s="274"/>
      <c r="O44" s="275"/>
      <c r="P44" s="226"/>
    </row>
    <row r="45" spans="1:17" x14ac:dyDescent="0.25">
      <c r="A45" s="29"/>
      <c r="B45" s="13"/>
      <c r="C45" s="12"/>
      <c r="D45" s="20"/>
      <c r="E45" s="274"/>
      <c r="F45" s="275"/>
      <c r="G45" s="226"/>
      <c r="H45" s="20"/>
      <c r="I45" s="138"/>
      <c r="J45" s="138"/>
      <c r="K45" s="139"/>
      <c r="N45" s="274"/>
      <c r="O45" s="275"/>
      <c r="P45" s="226"/>
    </row>
    <row r="46" spans="1:17" x14ac:dyDescent="0.25">
      <c r="A46" s="29"/>
      <c r="B46" s="13"/>
      <c r="C46" s="12"/>
      <c r="D46" s="20"/>
      <c r="E46" s="274"/>
      <c r="F46" s="275"/>
      <c r="G46" s="226"/>
      <c r="H46" s="20"/>
      <c r="I46" s="138"/>
      <c r="J46" s="138"/>
      <c r="K46" s="139"/>
      <c r="N46" s="274"/>
      <c r="O46" s="275"/>
      <c r="P46" s="226"/>
    </row>
    <row r="47" spans="1:17" x14ac:dyDescent="0.25">
      <c r="A47" s="35"/>
      <c r="B47" s="26"/>
      <c r="C47" s="10"/>
      <c r="D47" s="197"/>
      <c r="E47" s="10"/>
      <c r="F47" s="198"/>
      <c r="G47" s="199"/>
      <c r="H47" s="198"/>
      <c r="I47" s="200"/>
      <c r="J47" s="36"/>
      <c r="K47" s="151"/>
      <c r="M47" s="152"/>
      <c r="N47" s="12"/>
      <c r="O47" s="153"/>
      <c r="P47" s="154"/>
      <c r="Q47" s="153"/>
    </row>
    <row r="48" spans="1:17" x14ac:dyDescent="0.25">
      <c r="A48" s="67"/>
      <c r="B48" s="13"/>
      <c r="C48" s="12"/>
      <c r="D48" s="152"/>
      <c r="E48" s="12"/>
      <c r="F48" s="153"/>
      <c r="G48" s="154"/>
      <c r="H48" s="153"/>
      <c r="I48" s="138"/>
      <c r="J48" s="20"/>
      <c r="K48" s="20"/>
      <c r="L48" s="20"/>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33" customFormat="1" ht="15" customHeight="1" x14ac:dyDescent="0.25">
      <c r="B51" s="13"/>
      <c r="C51" s="12"/>
      <c r="D51" s="152"/>
      <c r="E51" s="12"/>
      <c r="F51" s="153"/>
      <c r="G51" s="154"/>
      <c r="H51" s="153"/>
      <c r="I51" s="131"/>
      <c r="M51" s="152"/>
      <c r="N51" s="12"/>
      <c r="O51" s="153"/>
      <c r="P51" s="154"/>
      <c r="Q51" s="153"/>
    </row>
    <row r="52" spans="2:17" s="33" customFormat="1" x14ac:dyDescent="0.25">
      <c r="B52" s="13"/>
      <c r="C52" s="12"/>
      <c r="D52" s="152"/>
      <c r="E52" s="12"/>
      <c r="F52" s="153"/>
      <c r="G52" s="154"/>
      <c r="H52" s="153"/>
      <c r="I52" s="131"/>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2"/>
      <c r="E74" s="12"/>
      <c r="F74" s="153"/>
      <c r="G74" s="154"/>
      <c r="H74" s="153"/>
      <c r="I74" s="138"/>
      <c r="M74" s="152"/>
      <c r="N74" s="12"/>
      <c r="O74" s="153"/>
      <c r="P74" s="154"/>
      <c r="Q74" s="153"/>
    </row>
    <row r="75" spans="2:17" s="20" customFormat="1" x14ac:dyDescent="0.25">
      <c r="B75" s="13"/>
      <c r="C75" s="12"/>
      <c r="D75" s="152"/>
      <c r="E75" s="12"/>
      <c r="F75" s="153"/>
      <c r="G75" s="154"/>
      <c r="H75" s="153"/>
      <c r="I75" s="138"/>
      <c r="M75" s="152"/>
      <c r="N75" s="12"/>
      <c r="O75" s="153"/>
      <c r="P75" s="154"/>
      <c r="Q75" s="153"/>
    </row>
    <row r="76" spans="2:17" s="20" customFormat="1" x14ac:dyDescent="0.25">
      <c r="B76" s="13"/>
      <c r="C76" s="12"/>
      <c r="D76" s="152"/>
      <c r="E76" s="12"/>
      <c r="F76" s="153"/>
      <c r="G76" s="154"/>
      <c r="H76" s="153"/>
      <c r="I76" s="138"/>
      <c r="M76" s="152"/>
      <c r="N76" s="12"/>
      <c r="O76" s="153"/>
      <c r="P76" s="154"/>
      <c r="Q76" s="153"/>
    </row>
    <row r="77" spans="2:17" s="20" customFormat="1" x14ac:dyDescent="0.25">
      <c r="B77" s="13"/>
      <c r="C77" s="12"/>
      <c r="D77" s="152"/>
      <c r="E77" s="12"/>
      <c r="F77" s="153"/>
      <c r="G77" s="154"/>
      <c r="H77" s="153"/>
      <c r="I77" s="138"/>
      <c r="M77" s="152"/>
      <c r="N77" s="12"/>
      <c r="O77" s="153"/>
      <c r="P77" s="154"/>
      <c r="Q77" s="153"/>
    </row>
    <row r="78" spans="2:17" s="20" customFormat="1" x14ac:dyDescent="0.25">
      <c r="B78" s="13"/>
      <c r="C78" s="12"/>
      <c r="D78" s="152"/>
      <c r="E78" s="12"/>
      <c r="F78" s="153"/>
      <c r="G78" s="154"/>
      <c r="H78" s="153"/>
      <c r="I78" s="138"/>
      <c r="M78" s="152"/>
      <c r="N78" s="12"/>
      <c r="O78" s="153"/>
      <c r="P78" s="154"/>
      <c r="Q78" s="153"/>
    </row>
    <row r="79" spans="2:17" s="20" customFormat="1" x14ac:dyDescent="0.25">
      <c r="B79" s="13"/>
      <c r="C79" s="12"/>
      <c r="D79" s="152"/>
      <c r="E79" s="12"/>
      <c r="F79" s="153"/>
      <c r="G79" s="154"/>
      <c r="H79" s="153"/>
      <c r="I79" s="138"/>
      <c r="M79" s="152"/>
      <c r="N79" s="12"/>
      <c r="O79" s="153"/>
      <c r="P79" s="154"/>
      <c r="Q79" s="153"/>
    </row>
    <row r="80" spans="2:17" s="20" customFormat="1" x14ac:dyDescent="0.25">
      <c r="B80" s="13"/>
      <c r="C80" s="12"/>
      <c r="D80" s="152"/>
      <c r="E80" s="12"/>
      <c r="F80" s="153"/>
      <c r="G80" s="154"/>
      <c r="H80" s="153"/>
      <c r="I80" s="138"/>
      <c r="M80" s="152"/>
      <c r="N80" s="12"/>
      <c r="O80" s="153"/>
      <c r="P80" s="154"/>
      <c r="Q80" s="153"/>
    </row>
    <row r="81" spans="2:17" s="20" customFormat="1" x14ac:dyDescent="0.25">
      <c r="B81" s="13"/>
      <c r="C81" s="12"/>
      <c r="D81" s="155"/>
      <c r="E81" s="156"/>
      <c r="F81" s="181"/>
      <c r="G81" s="158"/>
      <c r="H81" s="181"/>
      <c r="I81" s="138"/>
      <c r="M81" s="155"/>
      <c r="N81" s="156"/>
      <c r="O81" s="181"/>
      <c r="P81" s="158"/>
      <c r="Q81" s="181"/>
    </row>
    <row r="82" spans="2:17" s="20" customFormat="1" x14ac:dyDescent="0.25">
      <c r="B82" s="13"/>
      <c r="C82" s="12"/>
      <c r="D82" s="155"/>
      <c r="E82" s="155"/>
      <c r="F82" s="155"/>
      <c r="G82" s="155"/>
      <c r="H82" s="155"/>
      <c r="I82" s="138"/>
      <c r="M82" s="155"/>
      <c r="N82" s="155"/>
      <c r="O82" s="155"/>
      <c r="P82" s="155"/>
      <c r="Q82" s="155"/>
    </row>
    <row r="83" spans="2:17" s="20" customFormat="1" x14ac:dyDescent="0.25">
      <c r="B83" s="13"/>
      <c r="C83" s="12"/>
      <c r="D83" s="155"/>
      <c r="E83" s="155"/>
      <c r="F83" s="155"/>
      <c r="G83" s="155"/>
      <c r="H83" s="155"/>
      <c r="I83" s="138"/>
      <c r="M83" s="155"/>
      <c r="N83" s="155"/>
      <c r="O83" s="155"/>
      <c r="P83" s="155"/>
      <c r="Q83" s="155"/>
    </row>
    <row r="84" spans="2:17" s="20" customFormat="1" x14ac:dyDescent="0.25">
      <c r="B84" s="13"/>
      <c r="C84" s="12"/>
      <c r="D84" s="159"/>
      <c r="E84" s="182"/>
      <c r="F84" s="155"/>
      <c r="G84" s="155"/>
      <c r="H84" s="155"/>
      <c r="I84" s="138"/>
      <c r="M84" s="159"/>
      <c r="N84" s="182"/>
      <c r="O84" s="155"/>
      <c r="P84" s="155"/>
      <c r="Q84" s="155"/>
    </row>
    <row r="85" spans="2:17" s="20" customFormat="1" x14ac:dyDescent="0.25">
      <c r="B85" s="13"/>
      <c r="C85" s="12"/>
      <c r="D85" s="156"/>
      <c r="E85" s="182"/>
      <c r="F85" s="155"/>
      <c r="G85" s="155"/>
      <c r="H85" s="155"/>
      <c r="I85" s="138"/>
      <c r="M85" s="156"/>
      <c r="N85" s="182"/>
      <c r="O85" s="155"/>
      <c r="P85" s="155"/>
      <c r="Q85" s="155"/>
    </row>
    <row r="86" spans="2:17" s="20" customFormat="1" x14ac:dyDescent="0.25">
      <c r="B86" s="13"/>
      <c r="C86" s="12"/>
      <c r="D86" s="155"/>
      <c r="E86" s="182"/>
      <c r="F86" s="155"/>
      <c r="G86" s="155"/>
      <c r="H86" s="155"/>
      <c r="I86" s="138"/>
      <c r="M86" s="155"/>
      <c r="N86" s="182"/>
      <c r="O86" s="155"/>
      <c r="P86" s="155"/>
      <c r="Q86" s="155"/>
    </row>
    <row r="87" spans="2:17" s="20" customFormat="1" ht="14" x14ac:dyDescent="0.25">
      <c r="B87" s="155"/>
      <c r="C87" s="156"/>
      <c r="D87" s="161"/>
      <c r="E87" s="161"/>
      <c r="F87" s="161"/>
      <c r="G87" s="161"/>
      <c r="H87" s="161"/>
      <c r="I87" s="138"/>
      <c r="M87" s="161"/>
      <c r="N87" s="161"/>
      <c r="O87" s="161"/>
      <c r="P87" s="161"/>
      <c r="Q87" s="161"/>
    </row>
    <row r="88" spans="2:17" s="20" customFormat="1" ht="14" x14ac:dyDescent="0.25">
      <c r="B88" s="33"/>
      <c r="C88" s="33"/>
      <c r="D88" s="161"/>
      <c r="E88" s="161"/>
      <c r="F88" s="161"/>
      <c r="G88" s="161"/>
      <c r="H88" s="161"/>
      <c r="I88" s="138"/>
      <c r="M88" s="161"/>
      <c r="N88" s="161"/>
      <c r="O88" s="161"/>
      <c r="P88" s="161"/>
      <c r="Q88" s="161"/>
    </row>
    <row r="89" spans="2:17" s="20" customFormat="1" ht="14" x14ac:dyDescent="0.25">
      <c r="B89" s="33"/>
      <c r="C89" s="33"/>
      <c r="D89" s="162"/>
      <c r="E89" s="183"/>
      <c r="F89" s="161"/>
      <c r="G89" s="161"/>
      <c r="H89" s="161"/>
      <c r="I89" s="138"/>
      <c r="M89" s="162"/>
      <c r="N89" s="183"/>
      <c r="O89" s="161"/>
      <c r="P89" s="161"/>
      <c r="Q89" s="161"/>
    </row>
    <row r="90" spans="2:17" s="20" customFormat="1" ht="14" x14ac:dyDescent="0.25">
      <c r="B90" s="159"/>
      <c r="C90" s="182"/>
      <c r="D90" s="164"/>
      <c r="E90" s="183"/>
      <c r="F90" s="161"/>
      <c r="G90" s="161"/>
      <c r="H90" s="161"/>
      <c r="I90" s="138"/>
      <c r="M90" s="164"/>
      <c r="N90" s="183"/>
      <c r="O90" s="161"/>
      <c r="P90" s="161"/>
      <c r="Q90" s="161"/>
    </row>
    <row r="91" spans="2:17" s="20" customFormat="1" ht="14" x14ac:dyDescent="0.25">
      <c r="B91" s="165"/>
      <c r="C91" s="182"/>
      <c r="D91" s="161"/>
      <c r="E91" s="183"/>
      <c r="F91" s="161"/>
      <c r="G91" s="161"/>
      <c r="H91" s="161"/>
      <c r="I91" s="138"/>
      <c r="M91" s="161"/>
      <c r="N91" s="183"/>
      <c r="O91" s="161"/>
      <c r="P91" s="161"/>
      <c r="Q91" s="161"/>
    </row>
    <row r="92" spans="2:17" s="20" customFormat="1" x14ac:dyDescent="0.25">
      <c r="C92" s="182"/>
      <c r="I92" s="138"/>
    </row>
    <row r="93" spans="2:17" s="20" customFormat="1" x14ac:dyDescent="0.25">
      <c r="I93" s="138"/>
    </row>
    <row r="94" spans="2:17" s="20" customFormat="1" x14ac:dyDescent="0.25">
      <c r="I94" s="138"/>
    </row>
    <row r="95" spans="2:17" s="20" customFormat="1" x14ac:dyDescent="0.25">
      <c r="I95" s="138"/>
    </row>
    <row r="96" spans="2:17"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c r="I310" s="138"/>
    </row>
    <row r="311" spans="9:9" s="20" customFormat="1" x14ac:dyDescent="0.25"/>
    <row r="312" spans="9:9" s="20" customFormat="1" x14ac:dyDescent="0.25"/>
    <row r="313" spans="9:9" s="20" customFormat="1" x14ac:dyDescent="0.25"/>
    <row r="314" spans="9:9" s="20" customFormat="1" x14ac:dyDescent="0.25"/>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sheetData>
  <phoneticPr fontId="6" type="noConversion"/>
  <pageMargins left="0.70866141732283472" right="0.70866141732283472" top="1.0236220472440944" bottom="1.0236220472440944" header="0.39370078740157483" footer="0.39370078740157483"/>
  <pageSetup paperSize="9" scale="70" orientation="landscape" r:id="rId1"/>
  <headerFooter alignWithMargins="0">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332</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153"/>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3">
    <pageSetUpPr fitToPage="1"/>
  </sheetPr>
  <dimension ref="A1:Q2245"/>
  <sheetViews>
    <sheetView view="pageBreakPreview" topLeftCell="B1"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40.1796875" style="4" bestFit="1" customWidth="1"/>
    <col min="3" max="3" width="19.54296875" style="4" customWidth="1"/>
    <col min="4" max="4" width="16.1796875" style="4" bestFit="1" customWidth="1"/>
    <col min="5" max="5" width="20.81640625" style="4" bestFit="1" customWidth="1"/>
    <col min="6" max="8" width="21.1796875" style="4" bestFit="1" customWidth="1"/>
    <col min="9" max="9" width="12.81640625" style="4" bestFit="1" customWidth="1"/>
    <col min="10" max="10" width="8.1796875" style="4" bestFit="1" customWidth="1"/>
    <col min="11" max="11" width="1.1796875" style="4" customWidth="1"/>
    <col min="12" max="12" width="3.1796875" style="4" customWidth="1"/>
    <col min="13" max="13" width="18.8164062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287</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20"/>
      <c r="E8" s="20"/>
      <c r="F8" s="20"/>
      <c r="G8" s="187"/>
      <c r="H8" s="187"/>
      <c r="I8" s="20"/>
      <c r="J8" s="33"/>
      <c r="K8" s="93"/>
      <c r="M8" s="20"/>
      <c r="N8" s="263"/>
      <c r="O8" s="3"/>
      <c r="P8" s="263"/>
      <c r="Q8" s="20"/>
    </row>
    <row r="9" spans="1:17" s="5" customFormat="1" x14ac:dyDescent="0.25">
      <c r="A9" s="32"/>
      <c r="D9" s="20"/>
      <c r="E9" s="20"/>
      <c r="F9" s="20"/>
      <c r="G9" s="187"/>
      <c r="H9" s="187"/>
      <c r="I9" s="20"/>
      <c r="J9" s="33"/>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33"/>
      <c r="D12" s="20"/>
      <c r="E12" s="20"/>
      <c r="F12" s="20"/>
      <c r="G12" s="187"/>
      <c r="H12" s="187"/>
      <c r="I12" s="20"/>
      <c r="K12" s="75"/>
      <c r="M12" s="20"/>
      <c r="N12" s="20"/>
      <c r="O12" s="20"/>
      <c r="P12" s="187"/>
      <c r="Q12" s="187"/>
    </row>
    <row r="13" spans="1:17" s="5" customFormat="1" ht="44" thickBot="1" x14ac:dyDescent="0.3">
      <c r="A13" s="32"/>
      <c r="B13" s="137"/>
      <c r="C13" s="137"/>
      <c r="D13" s="551" t="s">
        <v>246</v>
      </c>
      <c r="E13" s="552"/>
      <c r="F13" s="553" t="s">
        <v>75</v>
      </c>
      <c r="G13" s="554" t="s">
        <v>196</v>
      </c>
      <c r="H13" s="555" t="s">
        <v>61</v>
      </c>
      <c r="I13" s="556" t="s">
        <v>197</v>
      </c>
      <c r="K13" s="75"/>
      <c r="M13" s="171"/>
      <c r="N13" s="142"/>
      <c r="O13" s="172"/>
      <c r="P13" s="305"/>
      <c r="Q13" s="305"/>
    </row>
    <row r="14" spans="1:17" x14ac:dyDescent="0.25">
      <c r="A14" s="29"/>
      <c r="B14" s="13"/>
      <c r="C14" s="965" t="s">
        <v>435</v>
      </c>
      <c r="D14" s="961" t="s">
        <v>288</v>
      </c>
      <c r="E14" s="557" t="s">
        <v>289</v>
      </c>
      <c r="F14" s="558">
        <v>4945947.4399999995</v>
      </c>
      <c r="G14" s="559">
        <v>2.7646518024756327E-3</v>
      </c>
      <c r="H14" s="560">
        <v>534</v>
      </c>
      <c r="I14" s="561">
        <v>2.903483636640441E-3</v>
      </c>
      <c r="K14" s="139"/>
      <c r="M14" s="545"/>
      <c r="N14" s="546"/>
      <c r="O14" s="562"/>
      <c r="P14" s="563"/>
      <c r="Q14" s="547"/>
    </row>
    <row r="15" spans="1:17" x14ac:dyDescent="0.25">
      <c r="A15" s="29"/>
      <c r="B15" s="13"/>
      <c r="C15" s="966"/>
      <c r="D15" s="962"/>
      <c r="E15" s="564" t="s">
        <v>290</v>
      </c>
      <c r="F15" s="565">
        <v>13734077.890000014</v>
      </c>
      <c r="G15" s="566">
        <v>7.6769807311032152E-3</v>
      </c>
      <c r="H15" s="567">
        <v>1705</v>
      </c>
      <c r="I15" s="568">
        <v>9.2704861432059034E-3</v>
      </c>
      <c r="K15" s="139"/>
      <c r="M15" s="545"/>
      <c r="N15" s="546"/>
      <c r="O15" s="562"/>
      <c r="P15" s="563"/>
      <c r="Q15" s="547"/>
    </row>
    <row r="16" spans="1:17" ht="13.5" thickBot="1" x14ac:dyDescent="0.3">
      <c r="A16" s="29"/>
      <c r="B16" s="13"/>
      <c r="C16" s="966"/>
      <c r="D16" s="963"/>
      <c r="E16" s="569"/>
      <c r="F16" s="570">
        <f>SUM(F14:F15)</f>
        <v>18680025.330000013</v>
      </c>
      <c r="G16" s="571">
        <f>SUM(G14:G15)</f>
        <v>1.0441632533578847E-2</v>
      </c>
      <c r="H16" s="572">
        <f>SUM(H14:H15)</f>
        <v>2239</v>
      </c>
      <c r="I16" s="573">
        <f>SUM(I14:I15)</f>
        <v>1.2173969779846344E-2</v>
      </c>
      <c r="K16" s="139"/>
      <c r="M16" s="23"/>
      <c r="N16" s="324"/>
      <c r="O16" s="574"/>
      <c r="P16" s="326"/>
      <c r="Q16" s="388"/>
    </row>
    <row r="17" spans="1:17" x14ac:dyDescent="0.25">
      <c r="A17" s="29"/>
      <c r="B17" s="13"/>
      <c r="C17" s="966"/>
      <c r="D17" s="962" t="s">
        <v>269</v>
      </c>
      <c r="E17" s="557" t="s">
        <v>289</v>
      </c>
      <c r="F17" s="558">
        <v>21595458.290000007</v>
      </c>
      <c r="G17" s="559">
        <v>1.207128126835409E-2</v>
      </c>
      <c r="H17" s="560">
        <v>2405</v>
      </c>
      <c r="I17" s="561">
        <v>1.3076550835431199E-2</v>
      </c>
      <c r="K17" s="139"/>
    </row>
    <row r="18" spans="1:17" x14ac:dyDescent="0.25">
      <c r="A18" s="29"/>
      <c r="B18" s="13"/>
      <c r="C18" s="966"/>
      <c r="D18" s="962"/>
      <c r="E18" s="564" t="s">
        <v>290</v>
      </c>
      <c r="F18" s="565">
        <v>109794700.82999976</v>
      </c>
      <c r="G18" s="575">
        <v>6.137228938120938E-2</v>
      </c>
      <c r="H18" s="576">
        <v>15430</v>
      </c>
      <c r="I18" s="577">
        <v>8.3896540287194774E-2</v>
      </c>
      <c r="K18" s="139"/>
      <c r="N18" s="182"/>
      <c r="P18" s="392"/>
    </row>
    <row r="19" spans="1:17" ht="13" thickBot="1" x14ac:dyDescent="0.3">
      <c r="A19" s="29"/>
      <c r="B19" s="13"/>
      <c r="C19" s="966"/>
      <c r="D19" s="964"/>
      <c r="E19" s="578"/>
      <c r="F19" s="579">
        <f>SUM(F17:F18)</f>
        <v>131390159.11999977</v>
      </c>
      <c r="G19" s="580">
        <f>SUM(G17:G18)</f>
        <v>7.3443570649563472E-2</v>
      </c>
      <c r="H19" s="581">
        <f>SUM(H17:H18)</f>
        <v>17835</v>
      </c>
      <c r="I19" s="582">
        <f>SUM(I17:I18)</f>
        <v>9.6973091122625976E-2</v>
      </c>
      <c r="K19" s="139"/>
    </row>
    <row r="20" spans="1:17" ht="14" thickTop="1" thickBot="1" x14ac:dyDescent="0.3">
      <c r="A20" s="29"/>
      <c r="B20" s="13"/>
      <c r="C20" s="967"/>
      <c r="D20" s="583" t="s">
        <v>35</v>
      </c>
      <c r="E20" s="584"/>
      <c r="F20" s="585">
        <f>SUM(F19,F16)</f>
        <v>150070184.44999978</v>
      </c>
      <c r="G20" s="586">
        <f>SUM(G19,G16)</f>
        <v>8.3885203183142326E-2</v>
      </c>
      <c r="H20" s="587">
        <f>SUM(H19,H16)</f>
        <v>20074</v>
      </c>
      <c r="I20" s="588">
        <f>SUM(I19,I16)</f>
        <v>0.10914706090247232</v>
      </c>
      <c r="K20" s="139"/>
    </row>
    <row r="21" spans="1:17" ht="14.5" x14ac:dyDescent="0.25">
      <c r="A21" s="29"/>
      <c r="B21" s="13"/>
      <c r="C21" s="966" t="s">
        <v>436</v>
      </c>
      <c r="D21" s="961" t="s">
        <v>288</v>
      </c>
      <c r="E21" s="557" t="s">
        <v>289</v>
      </c>
      <c r="F21" s="558">
        <v>34173849.269999959</v>
      </c>
      <c r="G21" s="559">
        <v>1.9102264051118985E-2</v>
      </c>
      <c r="H21" s="560">
        <v>2570</v>
      </c>
      <c r="I21" s="561">
        <v>1.3973694655741449E-2</v>
      </c>
      <c r="K21" s="139"/>
      <c r="M21" s="171"/>
      <c r="N21" s="142"/>
      <c r="O21" s="172"/>
      <c r="P21" s="305"/>
      <c r="Q21" s="305"/>
    </row>
    <row r="22" spans="1:17" x14ac:dyDescent="0.25">
      <c r="A22" s="29"/>
      <c r="B22" s="13"/>
      <c r="C22" s="966"/>
      <c r="D22" s="962"/>
      <c r="E22" s="564" t="s">
        <v>290</v>
      </c>
      <c r="F22" s="565">
        <v>101665617.70999976</v>
      </c>
      <c r="G22" s="566">
        <v>5.682835021225973E-2</v>
      </c>
      <c r="H22" s="567">
        <v>9867</v>
      </c>
      <c r="I22" s="568">
        <v>5.3649200454552869E-2</v>
      </c>
      <c r="K22" s="139"/>
      <c r="M22" s="545"/>
      <c r="N22" s="546"/>
      <c r="O22" s="547"/>
      <c r="P22" s="563"/>
      <c r="Q22" s="547"/>
    </row>
    <row r="23" spans="1:17" ht="12.75" customHeight="1" thickBot="1" x14ac:dyDescent="0.3">
      <c r="A23" s="29"/>
      <c r="B23" s="13"/>
      <c r="C23" s="966"/>
      <c r="D23" s="963"/>
      <c r="E23" s="569"/>
      <c r="F23" s="570">
        <f>SUM(F21:F22)</f>
        <v>135839466.97999972</v>
      </c>
      <c r="G23" s="571">
        <f>SUM(G21:G22)</f>
        <v>7.5930614263378715E-2</v>
      </c>
      <c r="H23" s="572">
        <f>SUM(H21:H22)</f>
        <v>12437</v>
      </c>
      <c r="I23" s="573">
        <f>SUM(I21:I22)</f>
        <v>6.7622895110294318E-2</v>
      </c>
      <c r="K23" s="139"/>
      <c r="M23" s="545"/>
      <c r="N23" s="546"/>
      <c r="O23" s="547"/>
      <c r="P23" s="563"/>
      <c r="Q23" s="547"/>
    </row>
    <row r="24" spans="1:17" x14ac:dyDescent="0.25">
      <c r="A24" s="29"/>
      <c r="B24" s="13"/>
      <c r="C24" s="966"/>
      <c r="D24" s="962" t="s">
        <v>269</v>
      </c>
      <c r="E24" s="557" t="s">
        <v>289</v>
      </c>
      <c r="F24" s="558">
        <v>251481164.41000104</v>
      </c>
      <c r="G24" s="559">
        <v>0.14057121773109266</v>
      </c>
      <c r="H24" s="560">
        <v>19670</v>
      </c>
      <c r="I24" s="561">
        <v>0.10695041785153085</v>
      </c>
      <c r="K24" s="139"/>
      <c r="M24" s="545"/>
      <c r="N24" s="546"/>
      <c r="O24" s="547"/>
      <c r="P24" s="548"/>
      <c r="Q24" s="547"/>
    </row>
    <row r="25" spans="1:17" ht="13" x14ac:dyDescent="0.25">
      <c r="A25" s="29"/>
      <c r="B25" s="13"/>
      <c r="C25" s="966"/>
      <c r="D25" s="962"/>
      <c r="E25" s="564" t="s">
        <v>290</v>
      </c>
      <c r="F25" s="565">
        <v>1251603890.6800108</v>
      </c>
      <c r="G25" s="575">
        <v>0.69961296482236923</v>
      </c>
      <c r="H25" s="576">
        <v>131736</v>
      </c>
      <c r="I25" s="577">
        <v>0.71627962613570251</v>
      </c>
      <c r="K25" s="139"/>
      <c r="M25" s="23"/>
      <c r="N25" s="324"/>
      <c r="O25" s="388"/>
      <c r="P25" s="326"/>
      <c r="Q25" s="388"/>
    </row>
    <row r="26" spans="1:17" ht="13" thickBot="1" x14ac:dyDescent="0.3">
      <c r="A26" s="29"/>
      <c r="B26" s="13"/>
      <c r="C26" s="966"/>
      <c r="D26" s="964"/>
      <c r="E26" s="578"/>
      <c r="F26" s="579">
        <f>SUM(F24:F25)</f>
        <v>1503085055.0900118</v>
      </c>
      <c r="G26" s="580">
        <f>SUM(G24:G25)</f>
        <v>0.84018418255346194</v>
      </c>
      <c r="H26" s="581">
        <f>SUM(H24:H25)</f>
        <v>151406</v>
      </c>
      <c r="I26" s="582">
        <f>SUM(I24:I25)</f>
        <v>0.82323004398723332</v>
      </c>
      <c r="K26" s="139"/>
      <c r="M26" s="589"/>
      <c r="N26" s="590"/>
      <c r="O26" s="591"/>
      <c r="P26" s="592"/>
      <c r="Q26" s="591"/>
    </row>
    <row r="27" spans="1:17" ht="14" thickTop="1" thickBot="1" x14ac:dyDescent="0.3">
      <c r="A27" s="29"/>
      <c r="B27" s="13"/>
      <c r="C27" s="967"/>
      <c r="D27" s="583" t="s">
        <v>35</v>
      </c>
      <c r="E27" s="584"/>
      <c r="F27" s="585">
        <f>SUM(F26,F23)</f>
        <v>1638924522.0700116</v>
      </c>
      <c r="G27" s="586">
        <f>SUM(G26,G23)</f>
        <v>0.9161147968168406</v>
      </c>
      <c r="H27" s="587">
        <f>SUM(H26,H23)</f>
        <v>163843</v>
      </c>
      <c r="I27" s="588">
        <f>SUM(I26,I23)</f>
        <v>0.89085293909752761</v>
      </c>
      <c r="K27" s="139"/>
      <c r="M27" s="589"/>
      <c r="N27" s="590"/>
      <c r="O27" s="591"/>
      <c r="P27" s="592"/>
      <c r="Q27" s="591"/>
    </row>
    <row r="28" spans="1:17" ht="13.5" thickBot="1" x14ac:dyDescent="0.3">
      <c r="A28" s="29"/>
      <c r="B28" s="13"/>
      <c r="C28" s="583" t="s">
        <v>35</v>
      </c>
      <c r="D28" s="593"/>
      <c r="E28" s="594"/>
      <c r="F28" s="595">
        <f>SUM(F27+F20)</f>
        <v>1788994706.5200114</v>
      </c>
      <c r="G28" s="596">
        <f>G27+G20</f>
        <v>0.9999999999999829</v>
      </c>
      <c r="H28" s="597">
        <f>H27+H20</f>
        <v>183917</v>
      </c>
      <c r="I28" s="598">
        <f>I27+I20</f>
        <v>0.99999999999999989</v>
      </c>
      <c r="K28" s="139"/>
      <c r="M28" s="589"/>
      <c r="N28" s="590"/>
      <c r="O28" s="591"/>
      <c r="P28" s="592"/>
      <c r="Q28" s="591"/>
    </row>
    <row r="29" spans="1:17" ht="12.75" customHeight="1" x14ac:dyDescent="0.25">
      <c r="A29" s="29"/>
      <c r="B29" s="13"/>
      <c r="C29" s="12"/>
      <c r="I29" s="138"/>
      <c r="K29" s="139"/>
      <c r="M29" s="589"/>
      <c r="N29" s="590"/>
      <c r="O29" s="591"/>
      <c r="P29" s="592"/>
      <c r="Q29" s="591"/>
    </row>
    <row r="30" spans="1:17" ht="13" thickBot="1" x14ac:dyDescent="0.3">
      <c r="A30" s="29"/>
      <c r="B30" s="13"/>
      <c r="C30" s="12"/>
      <c r="I30" s="138"/>
      <c r="K30" s="139"/>
      <c r="M30" s="589"/>
      <c r="N30" s="590"/>
      <c r="O30" s="591"/>
      <c r="P30" s="592"/>
      <c r="Q30" s="591"/>
    </row>
    <row r="31" spans="1:17" ht="29.5" thickBot="1" x14ac:dyDescent="0.3">
      <c r="A31" s="29"/>
      <c r="B31" s="13"/>
      <c r="C31" s="12"/>
      <c r="D31" s="308" t="s">
        <v>64</v>
      </c>
      <c r="E31" s="343" t="s">
        <v>75</v>
      </c>
      <c r="F31" s="265" t="s">
        <v>196</v>
      </c>
      <c r="G31" s="289" t="s">
        <v>61</v>
      </c>
      <c r="H31" s="344" t="s">
        <v>197</v>
      </c>
      <c r="I31" s="138"/>
      <c r="K31" s="139"/>
      <c r="M31" s="589"/>
      <c r="N31" s="590"/>
      <c r="O31" s="591"/>
      <c r="P31" s="592"/>
      <c r="Q31" s="591"/>
    </row>
    <row r="32" spans="1:17" x14ac:dyDescent="0.25">
      <c r="A32" s="29"/>
      <c r="B32" s="13"/>
      <c r="C32" s="12"/>
      <c r="D32" s="599" t="s">
        <v>291</v>
      </c>
      <c r="E32" s="600">
        <v>1706208364.9600327</v>
      </c>
      <c r="F32" s="566">
        <v>0.95372465817909235</v>
      </c>
      <c r="G32" s="567">
        <v>175922</v>
      </c>
      <c r="H32" s="601">
        <v>0.95652930397951252</v>
      </c>
      <c r="I32" s="138"/>
      <c r="K32" s="139"/>
      <c r="M32" s="589"/>
      <c r="N32" s="590"/>
      <c r="O32" s="591"/>
      <c r="P32" s="592"/>
      <c r="Q32" s="591"/>
    </row>
    <row r="33" spans="1:17" x14ac:dyDescent="0.25">
      <c r="A33" s="29"/>
      <c r="B33" s="13"/>
      <c r="C33" s="12"/>
      <c r="D33" s="602" t="s">
        <v>292</v>
      </c>
      <c r="E33" s="565">
        <v>67750209.810000077</v>
      </c>
      <c r="F33" s="575">
        <v>3.7870547946890237E-2</v>
      </c>
      <c r="G33" s="576">
        <v>4608</v>
      </c>
      <c r="H33" s="603">
        <v>2.505478014539167E-2</v>
      </c>
      <c r="I33" s="138"/>
      <c r="K33" s="139"/>
      <c r="M33" s="589"/>
      <c r="N33" s="590"/>
      <c r="O33" s="591"/>
      <c r="P33" s="592"/>
      <c r="Q33" s="591"/>
    </row>
    <row r="34" spans="1:17" ht="13" thickBot="1" x14ac:dyDescent="0.3">
      <c r="A34" s="29"/>
      <c r="B34" s="13"/>
      <c r="C34" s="12"/>
      <c r="D34" s="604" t="s">
        <v>293</v>
      </c>
      <c r="E34" s="605">
        <v>15036131.750000022</v>
      </c>
      <c r="F34" s="606">
        <v>8.4047938740122678E-3</v>
      </c>
      <c r="G34" s="607">
        <v>3387</v>
      </c>
      <c r="H34" s="608">
        <v>1.8415915875095831E-2</v>
      </c>
      <c r="I34" s="138"/>
      <c r="K34" s="139"/>
      <c r="M34" s="589"/>
      <c r="N34" s="590"/>
      <c r="O34" s="591"/>
      <c r="P34" s="592"/>
      <c r="Q34" s="591"/>
    </row>
    <row r="35" spans="1:17" ht="14" thickTop="1" thickBot="1" x14ac:dyDescent="0.3">
      <c r="A35" s="29"/>
      <c r="B35" s="13"/>
      <c r="C35" s="12"/>
      <c r="D35" s="337" t="s">
        <v>35</v>
      </c>
      <c r="E35" s="320">
        <f>SUM(E32:E34)</f>
        <v>1788994706.5200329</v>
      </c>
      <c r="F35" s="385">
        <f>ROUND(SUM(F32:F34),0)</f>
        <v>1</v>
      </c>
      <c r="G35" s="284">
        <f>SUM(G32:G34)</f>
        <v>183917</v>
      </c>
      <c r="H35" s="387">
        <f>SUM(H32:H34)</f>
        <v>1</v>
      </c>
      <c r="I35" s="138"/>
      <c r="K35" s="139"/>
      <c r="M35" s="589"/>
      <c r="N35" s="590"/>
      <c r="O35" s="591"/>
      <c r="P35" s="592"/>
      <c r="Q35" s="591"/>
    </row>
    <row r="36" spans="1:17" x14ac:dyDescent="0.25">
      <c r="A36" s="35"/>
      <c r="B36" s="26"/>
      <c r="C36" s="10"/>
      <c r="D36" s="609"/>
      <c r="E36" s="609"/>
      <c r="F36" s="609"/>
      <c r="G36" s="609"/>
      <c r="H36" s="609"/>
      <c r="I36" s="200"/>
      <c r="J36" s="36"/>
      <c r="K36" s="151"/>
      <c r="M36" s="589"/>
      <c r="N36" s="590"/>
      <c r="O36" s="591"/>
      <c r="P36" s="592"/>
      <c r="Q36" s="591"/>
    </row>
    <row r="37" spans="1:17" x14ac:dyDescent="0.25">
      <c r="A37" s="29"/>
      <c r="B37" s="13"/>
      <c r="C37" s="12"/>
      <c r="D37" s="152"/>
      <c r="E37" s="12"/>
      <c r="F37" s="153"/>
      <c r="G37" s="154"/>
      <c r="H37" s="153"/>
      <c r="I37" s="138"/>
      <c r="J37" s="20"/>
      <c r="K37" s="20"/>
      <c r="M37" s="589"/>
      <c r="N37" s="590"/>
      <c r="O37" s="591"/>
      <c r="P37" s="592"/>
      <c r="Q37" s="591"/>
    </row>
    <row r="38" spans="1:17" x14ac:dyDescent="0.25">
      <c r="A38" s="29"/>
      <c r="B38" s="13"/>
      <c r="C38" s="12"/>
      <c r="D38" s="152"/>
      <c r="E38" s="12"/>
      <c r="F38" s="153"/>
      <c r="G38" s="154"/>
      <c r="H38" s="153"/>
      <c r="I38" s="138"/>
      <c r="J38" s="20"/>
      <c r="K38" s="20"/>
      <c r="M38" s="589"/>
      <c r="N38" s="590"/>
      <c r="O38" s="591"/>
      <c r="P38" s="592"/>
      <c r="Q38" s="591"/>
    </row>
    <row r="39" spans="1:17" x14ac:dyDescent="0.25">
      <c r="A39" s="29"/>
      <c r="B39" s="13"/>
      <c r="C39" s="12"/>
      <c r="D39" s="152"/>
      <c r="E39" s="12"/>
      <c r="F39" s="153"/>
      <c r="G39" s="154"/>
      <c r="H39" s="153"/>
      <c r="I39" s="138"/>
      <c r="J39" s="20"/>
      <c r="K39" s="20"/>
      <c r="M39" s="589"/>
      <c r="N39" s="590"/>
      <c r="O39" s="591"/>
      <c r="P39" s="592"/>
      <c r="Q39" s="591"/>
    </row>
    <row r="40" spans="1:17" x14ac:dyDescent="0.25">
      <c r="A40" s="29"/>
      <c r="B40" s="13"/>
      <c r="C40" s="12"/>
      <c r="D40" s="152"/>
      <c r="E40" s="12"/>
      <c r="F40" s="153"/>
      <c r="G40" s="154"/>
      <c r="H40" s="153"/>
      <c r="I40" s="131"/>
      <c r="J40" s="33"/>
      <c r="K40" s="33"/>
      <c r="M40" s="589"/>
      <c r="N40" s="590"/>
      <c r="O40" s="591"/>
      <c r="P40" s="592"/>
      <c r="Q40" s="591"/>
    </row>
    <row r="41" spans="1:17" x14ac:dyDescent="0.25">
      <c r="A41" s="29"/>
      <c r="B41" s="13"/>
      <c r="C41" s="12"/>
      <c r="D41" s="152"/>
      <c r="E41" s="12"/>
      <c r="F41" s="153"/>
      <c r="G41" s="154"/>
      <c r="H41" s="153"/>
      <c r="I41" s="131"/>
      <c r="J41" s="33"/>
      <c r="K41" s="33"/>
      <c r="M41" s="589"/>
      <c r="N41" s="590"/>
      <c r="O41" s="591"/>
      <c r="P41" s="592"/>
      <c r="Q41" s="591"/>
    </row>
    <row r="42" spans="1:17" x14ac:dyDescent="0.25">
      <c r="A42" s="35"/>
      <c r="B42" s="13"/>
      <c r="C42" s="12"/>
      <c r="D42" s="152"/>
      <c r="E42" s="12"/>
      <c r="F42" s="153"/>
      <c r="G42" s="154"/>
      <c r="H42" s="153"/>
      <c r="I42" s="138"/>
      <c r="J42" s="20"/>
      <c r="K42" s="20"/>
      <c r="M42" s="152"/>
      <c r="N42" s="12"/>
      <c r="O42" s="153"/>
      <c r="P42" s="154"/>
      <c r="Q42" s="153"/>
    </row>
    <row r="43" spans="1:17" x14ac:dyDescent="0.25">
      <c r="A43" s="67"/>
      <c r="B43" s="13"/>
      <c r="C43" s="12"/>
      <c r="D43" s="152"/>
      <c r="E43" s="12"/>
      <c r="F43" s="153"/>
      <c r="G43" s="154"/>
      <c r="H43" s="153"/>
      <c r="I43" s="138"/>
      <c r="J43" s="20"/>
      <c r="K43" s="20"/>
      <c r="L43" s="20"/>
      <c r="M43" s="152"/>
      <c r="N43" s="12"/>
      <c r="O43" s="153"/>
      <c r="P43" s="154"/>
      <c r="Q43" s="153"/>
    </row>
    <row r="44" spans="1:17" s="20" customFormat="1" x14ac:dyDescent="0.25">
      <c r="B44" s="13"/>
      <c r="C44" s="12"/>
      <c r="D44" s="152"/>
      <c r="E44" s="12"/>
      <c r="F44" s="153"/>
      <c r="G44" s="154"/>
      <c r="H44" s="153"/>
      <c r="I44" s="138"/>
      <c r="M44" s="152"/>
      <c r="N44" s="12"/>
      <c r="O44" s="153"/>
      <c r="P44" s="154"/>
      <c r="Q44" s="153"/>
    </row>
    <row r="45" spans="1:17" s="20" customFormat="1" x14ac:dyDescent="0.25">
      <c r="B45" s="13"/>
      <c r="C45" s="12"/>
      <c r="D45" s="152"/>
      <c r="E45" s="12"/>
      <c r="F45" s="153"/>
      <c r="G45" s="154"/>
      <c r="H45" s="153"/>
      <c r="I45" s="138"/>
      <c r="M45" s="152"/>
      <c r="N45" s="12"/>
      <c r="O45" s="153"/>
      <c r="P45" s="154"/>
      <c r="Q45" s="153"/>
    </row>
    <row r="46" spans="1:17" s="33" customFormat="1" ht="15" customHeight="1" x14ac:dyDescent="0.25">
      <c r="B46" s="13"/>
      <c r="C46" s="12"/>
      <c r="D46" s="152"/>
      <c r="E46" s="12"/>
      <c r="F46" s="153"/>
      <c r="G46" s="154"/>
      <c r="H46" s="153"/>
      <c r="I46" s="138"/>
      <c r="J46" s="20"/>
      <c r="K46" s="20"/>
      <c r="M46" s="152"/>
      <c r="N46" s="12"/>
      <c r="O46" s="153"/>
      <c r="P46" s="154"/>
      <c r="Q46" s="153"/>
    </row>
    <row r="47" spans="1:17" s="33" customFormat="1" x14ac:dyDescent="0.25">
      <c r="B47" s="13"/>
      <c r="C47" s="12"/>
      <c r="D47" s="152"/>
      <c r="E47" s="12"/>
      <c r="F47" s="153"/>
      <c r="G47" s="154"/>
      <c r="H47" s="153"/>
      <c r="I47" s="138"/>
      <c r="J47" s="20"/>
      <c r="K47" s="20"/>
      <c r="M47" s="152"/>
      <c r="N47" s="12"/>
      <c r="O47" s="153"/>
      <c r="P47" s="154"/>
      <c r="Q47" s="153"/>
    </row>
    <row r="48" spans="1:17" s="20" customFormat="1" x14ac:dyDescent="0.25">
      <c r="B48" s="13"/>
      <c r="C48" s="12"/>
      <c r="D48" s="152"/>
      <c r="E48" s="12"/>
      <c r="F48" s="153"/>
      <c r="G48" s="154"/>
      <c r="H48" s="153"/>
      <c r="I48" s="138"/>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20" customFormat="1" x14ac:dyDescent="0.25">
      <c r="B51" s="13"/>
      <c r="C51" s="12"/>
      <c r="D51" s="152"/>
      <c r="E51" s="12"/>
      <c r="F51" s="153"/>
      <c r="G51" s="154"/>
      <c r="H51" s="153"/>
      <c r="I51" s="138"/>
      <c r="M51" s="152"/>
      <c r="N51" s="12"/>
      <c r="O51" s="153"/>
      <c r="P51" s="154"/>
      <c r="Q51" s="153"/>
    </row>
    <row r="52" spans="2:17" s="20" customFormat="1" x14ac:dyDescent="0.25">
      <c r="B52" s="13"/>
      <c r="C52" s="12"/>
      <c r="D52" s="152"/>
      <c r="E52" s="12"/>
      <c r="F52" s="153"/>
      <c r="G52" s="154"/>
      <c r="H52" s="153"/>
      <c r="I52" s="138"/>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5"/>
      <c r="E70" s="156"/>
      <c r="F70" s="181"/>
      <c r="G70" s="158"/>
      <c r="H70" s="181"/>
      <c r="I70" s="138"/>
      <c r="M70" s="152"/>
      <c r="N70" s="12"/>
      <c r="O70" s="153"/>
      <c r="P70" s="154"/>
      <c r="Q70" s="153"/>
    </row>
    <row r="71" spans="2:17" s="20" customFormat="1" x14ac:dyDescent="0.25">
      <c r="B71" s="13"/>
      <c r="C71" s="12"/>
      <c r="D71" s="155"/>
      <c r="E71" s="155"/>
      <c r="F71" s="155"/>
      <c r="G71" s="155"/>
      <c r="H71" s="155"/>
      <c r="I71" s="138"/>
      <c r="M71" s="152"/>
      <c r="N71" s="12"/>
      <c r="O71" s="153"/>
      <c r="P71" s="154"/>
      <c r="Q71" s="153"/>
    </row>
    <row r="72" spans="2:17" s="20" customFormat="1" x14ac:dyDescent="0.25">
      <c r="B72" s="13"/>
      <c r="C72" s="12"/>
      <c r="D72" s="155"/>
      <c r="E72" s="155"/>
      <c r="F72" s="155"/>
      <c r="G72" s="155"/>
      <c r="H72" s="155"/>
      <c r="I72" s="138"/>
      <c r="M72" s="152"/>
      <c r="N72" s="12"/>
      <c r="O72" s="153"/>
      <c r="P72" s="154"/>
      <c r="Q72" s="153"/>
    </row>
    <row r="73" spans="2:17" s="20" customFormat="1" x14ac:dyDescent="0.25">
      <c r="B73" s="13"/>
      <c r="C73" s="12"/>
      <c r="D73" s="159"/>
      <c r="E73" s="182"/>
      <c r="F73" s="155"/>
      <c r="G73" s="155"/>
      <c r="H73" s="155"/>
      <c r="I73" s="138"/>
      <c r="M73" s="152"/>
      <c r="N73" s="12"/>
      <c r="O73" s="153"/>
      <c r="P73" s="154"/>
      <c r="Q73" s="153"/>
    </row>
    <row r="74" spans="2:17" s="20" customFormat="1" x14ac:dyDescent="0.25">
      <c r="B74" s="13"/>
      <c r="C74" s="12"/>
      <c r="D74" s="156"/>
      <c r="E74" s="182"/>
      <c r="F74" s="155"/>
      <c r="G74" s="155"/>
      <c r="H74" s="155"/>
      <c r="I74" s="138"/>
      <c r="M74" s="152"/>
      <c r="N74" s="12"/>
      <c r="O74" s="153"/>
      <c r="P74" s="154"/>
      <c r="Q74" s="153"/>
    </row>
    <row r="75" spans="2:17" s="20" customFormat="1" x14ac:dyDescent="0.25">
      <c r="B75" s="13"/>
      <c r="C75" s="12"/>
      <c r="D75" s="155"/>
      <c r="E75" s="182"/>
      <c r="F75" s="155"/>
      <c r="G75" s="155"/>
      <c r="H75" s="155"/>
      <c r="I75" s="138"/>
      <c r="M75" s="152"/>
      <c r="N75" s="12"/>
      <c r="O75" s="153"/>
      <c r="P75" s="154"/>
      <c r="Q75" s="153"/>
    </row>
    <row r="76" spans="2:17" s="20" customFormat="1" ht="14" x14ac:dyDescent="0.25">
      <c r="B76" s="155"/>
      <c r="C76" s="156"/>
      <c r="D76" s="161"/>
      <c r="E76" s="161"/>
      <c r="F76" s="161"/>
      <c r="G76" s="161"/>
      <c r="H76" s="161"/>
      <c r="I76" s="138"/>
      <c r="M76" s="155"/>
      <c r="N76" s="156"/>
      <c r="O76" s="181"/>
      <c r="P76" s="158"/>
      <c r="Q76" s="181"/>
    </row>
    <row r="77" spans="2:17" s="20" customFormat="1" ht="14" x14ac:dyDescent="0.25">
      <c r="B77" s="33"/>
      <c r="C77" s="33"/>
      <c r="D77" s="161"/>
      <c r="E77" s="161"/>
      <c r="F77" s="161"/>
      <c r="G77" s="161"/>
      <c r="H77" s="161"/>
      <c r="I77" s="138"/>
      <c r="M77" s="155"/>
      <c r="N77" s="155"/>
      <c r="O77" s="155"/>
      <c r="P77" s="155"/>
      <c r="Q77" s="155"/>
    </row>
    <row r="78" spans="2:17" s="20" customFormat="1" ht="14" x14ac:dyDescent="0.25">
      <c r="B78" s="33"/>
      <c r="C78" s="33"/>
      <c r="D78" s="162"/>
      <c r="E78" s="183"/>
      <c r="F78" s="161"/>
      <c r="G78" s="161"/>
      <c r="H78" s="161"/>
      <c r="I78" s="138"/>
      <c r="M78" s="155"/>
      <c r="N78" s="155"/>
      <c r="O78" s="155"/>
      <c r="P78" s="155"/>
      <c r="Q78" s="155"/>
    </row>
    <row r="79" spans="2:17" s="20" customFormat="1" ht="14" x14ac:dyDescent="0.25">
      <c r="B79" s="159"/>
      <c r="C79" s="182"/>
      <c r="D79" s="164"/>
      <c r="E79" s="183"/>
      <c r="F79" s="161"/>
      <c r="G79" s="161"/>
      <c r="H79" s="161"/>
      <c r="I79" s="138"/>
      <c r="M79" s="159"/>
      <c r="N79" s="182"/>
      <c r="O79" s="155"/>
      <c r="P79" s="155"/>
      <c r="Q79" s="155"/>
    </row>
    <row r="80" spans="2:17" s="20" customFormat="1" ht="14" x14ac:dyDescent="0.25">
      <c r="B80" s="165"/>
      <c r="C80" s="182"/>
      <c r="D80" s="161"/>
      <c r="E80" s="183"/>
      <c r="F80" s="161"/>
      <c r="G80" s="161"/>
      <c r="H80" s="161"/>
      <c r="I80" s="138"/>
      <c r="M80" s="156"/>
      <c r="N80" s="182"/>
      <c r="O80" s="155"/>
      <c r="P80" s="155"/>
      <c r="Q80" s="155"/>
    </row>
    <row r="81" spans="3:17" s="20" customFormat="1" x14ac:dyDescent="0.25">
      <c r="C81" s="182"/>
      <c r="I81" s="138"/>
      <c r="M81" s="155"/>
      <c r="N81" s="182"/>
      <c r="O81" s="155"/>
      <c r="P81" s="155"/>
      <c r="Q81" s="155"/>
    </row>
    <row r="82" spans="3:17" s="20" customFormat="1" ht="14" x14ac:dyDescent="0.25">
      <c r="I82" s="138"/>
      <c r="M82" s="161"/>
      <c r="N82" s="161"/>
      <c r="O82" s="161"/>
      <c r="P82" s="161"/>
      <c r="Q82" s="161"/>
    </row>
    <row r="83" spans="3:17" s="20" customFormat="1" ht="14" x14ac:dyDescent="0.25">
      <c r="I83" s="138"/>
      <c r="M83" s="161"/>
      <c r="N83" s="161"/>
      <c r="O83" s="161"/>
      <c r="P83" s="161"/>
      <c r="Q83" s="161"/>
    </row>
    <row r="84" spans="3:17" s="20" customFormat="1" ht="14" x14ac:dyDescent="0.25">
      <c r="I84" s="138"/>
      <c r="M84" s="162"/>
      <c r="N84" s="183"/>
      <c r="O84" s="161"/>
      <c r="P84" s="161"/>
      <c r="Q84" s="161"/>
    </row>
    <row r="85" spans="3:17" s="20" customFormat="1" ht="14" x14ac:dyDescent="0.25">
      <c r="I85" s="138"/>
      <c r="M85" s="164"/>
      <c r="N85" s="183"/>
      <c r="O85" s="161"/>
      <c r="P85" s="161"/>
      <c r="Q85" s="161"/>
    </row>
    <row r="86" spans="3:17" s="20" customFormat="1" ht="14" x14ac:dyDescent="0.25">
      <c r="I86" s="138"/>
      <c r="M86" s="161"/>
      <c r="N86" s="183"/>
      <c r="O86" s="161"/>
      <c r="P86" s="161"/>
      <c r="Q86" s="161"/>
    </row>
    <row r="87" spans="3:17" s="20" customFormat="1" x14ac:dyDescent="0.25">
      <c r="I87" s="138"/>
    </row>
    <row r="88" spans="3:17" s="20" customFormat="1" x14ac:dyDescent="0.25">
      <c r="I88" s="138"/>
    </row>
    <row r="89" spans="3:17" s="20" customFormat="1" x14ac:dyDescent="0.25">
      <c r="I89" s="138"/>
    </row>
    <row r="90" spans="3:17" s="20" customFormat="1" x14ac:dyDescent="0.25">
      <c r="I90" s="138"/>
    </row>
    <row r="91" spans="3:17" s="20" customFormat="1" x14ac:dyDescent="0.25">
      <c r="I91" s="138"/>
    </row>
    <row r="92" spans="3:17" s="20" customFormat="1" x14ac:dyDescent="0.25">
      <c r="I92" s="138"/>
    </row>
    <row r="93" spans="3:17" s="20" customFormat="1" x14ac:dyDescent="0.25">
      <c r="I93" s="138"/>
    </row>
    <row r="94" spans="3:17" s="20" customFormat="1" x14ac:dyDescent="0.25">
      <c r="I94" s="138"/>
    </row>
    <row r="95" spans="3:17" s="20" customFormat="1" x14ac:dyDescent="0.25">
      <c r="I95" s="138"/>
    </row>
    <row r="96" spans="3:17"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row r="301" spans="9:9" s="20" customFormat="1" x14ac:dyDescent="0.25"/>
    <row r="302" spans="9:9" s="20" customFormat="1" x14ac:dyDescent="0.25"/>
    <row r="303" spans="9:9" s="20" customFormat="1" x14ac:dyDescent="0.25"/>
    <row r="304" spans="9:9"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pans="2:11" s="20" customFormat="1" x14ac:dyDescent="0.25"/>
    <row r="2226" spans="2:11" s="20" customFormat="1" x14ac:dyDescent="0.25"/>
    <row r="2227" spans="2:11" s="20" customFormat="1" x14ac:dyDescent="0.25"/>
    <row r="2228" spans="2:11" s="20" customFormat="1" x14ac:dyDescent="0.25"/>
    <row r="2229" spans="2:11" s="20" customFormat="1" x14ac:dyDescent="0.25"/>
    <row r="2230" spans="2:11" s="20" customFormat="1" x14ac:dyDescent="0.25"/>
    <row r="2231" spans="2:11" s="20" customFormat="1" x14ac:dyDescent="0.25"/>
    <row r="2232" spans="2:11" s="20" customFormat="1" x14ac:dyDescent="0.25"/>
    <row r="2233" spans="2:11" s="20" customFormat="1" x14ac:dyDescent="0.25"/>
    <row r="2234" spans="2:11" s="20" customFormat="1" x14ac:dyDescent="0.25"/>
    <row r="2235" spans="2:11" s="20" customFormat="1" x14ac:dyDescent="0.25"/>
    <row r="2236" spans="2:11" s="20" customFormat="1" x14ac:dyDescent="0.25"/>
    <row r="2237" spans="2:11" s="20" customFormat="1" x14ac:dyDescent="0.25"/>
    <row r="2238" spans="2:11" s="20" customFormat="1" x14ac:dyDescent="0.25"/>
    <row r="2239" spans="2:11" s="20" customFormat="1" x14ac:dyDescent="0.25"/>
    <row r="2240" spans="2:11" s="20" customFormat="1" x14ac:dyDescent="0.25">
      <c r="B2240" s="4"/>
      <c r="C2240" s="4"/>
      <c r="D2240" s="4"/>
      <c r="E2240" s="4"/>
      <c r="F2240" s="4"/>
      <c r="G2240" s="4"/>
      <c r="H2240" s="4"/>
      <c r="I2240" s="4"/>
      <c r="J2240" s="4"/>
      <c r="K2240" s="4"/>
    </row>
    <row r="2241" spans="2:11" s="20" customFormat="1" x14ac:dyDescent="0.25">
      <c r="B2241" s="4"/>
      <c r="C2241" s="4"/>
      <c r="D2241" s="4"/>
      <c r="E2241" s="4"/>
      <c r="F2241" s="4"/>
      <c r="G2241" s="4"/>
      <c r="H2241" s="4"/>
      <c r="I2241" s="4"/>
      <c r="J2241" s="4"/>
      <c r="K2241" s="4"/>
    </row>
    <row r="2242" spans="2:11" s="20" customFormat="1" x14ac:dyDescent="0.25">
      <c r="B2242" s="4"/>
      <c r="C2242" s="4"/>
      <c r="D2242" s="4"/>
      <c r="E2242" s="4"/>
      <c r="F2242" s="4"/>
      <c r="G2242" s="4"/>
      <c r="H2242" s="4"/>
      <c r="I2242" s="4"/>
      <c r="J2242" s="4"/>
      <c r="K2242" s="4"/>
    </row>
    <row r="2243" spans="2:11" s="20" customFormat="1" x14ac:dyDescent="0.25">
      <c r="B2243" s="4"/>
      <c r="C2243" s="4"/>
      <c r="D2243" s="4"/>
      <c r="E2243" s="4"/>
      <c r="F2243" s="4"/>
      <c r="G2243" s="4"/>
      <c r="H2243" s="4"/>
      <c r="I2243" s="4"/>
      <c r="J2243" s="4"/>
      <c r="K2243" s="4"/>
    </row>
    <row r="2244" spans="2:11" s="20" customFormat="1" x14ac:dyDescent="0.25">
      <c r="B2244" s="4"/>
      <c r="C2244" s="4"/>
      <c r="D2244" s="4"/>
      <c r="E2244" s="4"/>
      <c r="F2244" s="4"/>
      <c r="G2244" s="4"/>
      <c r="H2244" s="4"/>
      <c r="I2244" s="4"/>
      <c r="J2244" s="4"/>
      <c r="K2244" s="4"/>
    </row>
    <row r="2245" spans="2:11" s="20" customFormat="1" x14ac:dyDescent="0.25">
      <c r="B2245" s="4"/>
      <c r="C2245" s="4"/>
      <c r="D2245" s="4"/>
      <c r="E2245" s="4"/>
      <c r="F2245" s="4"/>
      <c r="G2245" s="4"/>
      <c r="H2245" s="4"/>
      <c r="I2245" s="4"/>
      <c r="J2245" s="4"/>
      <c r="K2245" s="4"/>
    </row>
  </sheetData>
  <mergeCells count="6">
    <mergeCell ref="D14:D16"/>
    <mergeCell ref="D17:D19"/>
    <mergeCell ref="D21:D23"/>
    <mergeCell ref="D24:D26"/>
    <mergeCell ref="C14:C20"/>
    <mergeCell ref="C21:C27"/>
  </mergeCells>
  <pageMargins left="0.70866141732283472" right="0.70866141732283472" top="1.0236220472440944" bottom="1.0236220472440944" header="0.39370078740157483" footer="0.39370078740157483"/>
  <pageSetup paperSize="9" scale="72" orientation="landscape" r:id="rId1"/>
  <headerFooter alignWithMargins="0">
    <oddFooter>&amp;L&amp;"Frutiger 57Cn,Standard"&amp;8
Santander Consumer Bank AG
Santander-Platz 1
41061 Mönchengladbach</oddFooter>
  </headerFooter>
  <rowBreaks count="1" manualBreakCount="1">
    <brk id="47" max="11" man="1"/>
  </rowBreaks>
  <colBreaks count="1" manualBreakCount="1">
    <brk id="1" max="3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23.1796875" style="4" customWidth="1"/>
    <col min="5" max="5" width="18.54296875" style="4"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18.8164062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333</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33"/>
      <c r="D12" s="20"/>
      <c r="E12" s="20"/>
      <c r="F12" s="20"/>
      <c r="G12" s="187"/>
      <c r="H12" s="187"/>
      <c r="I12" s="20"/>
      <c r="K12" s="75"/>
      <c r="M12" s="20"/>
      <c r="N12" s="20"/>
      <c r="O12" s="20"/>
      <c r="P12" s="187"/>
      <c r="Q12" s="187"/>
    </row>
    <row r="13" spans="1:17" s="5" customFormat="1" ht="36" customHeight="1" thickBot="1" x14ac:dyDescent="0.3">
      <c r="A13" s="32"/>
      <c r="B13" s="137"/>
      <c r="C13" s="137"/>
      <c r="D13" s="308" t="s">
        <v>148</v>
      </c>
      <c r="E13" s="343" t="s">
        <v>115</v>
      </c>
      <c r="F13" s="265" t="s">
        <v>196</v>
      </c>
      <c r="G13" s="289" t="s">
        <v>61</v>
      </c>
      <c r="H13" s="344" t="s">
        <v>197</v>
      </c>
      <c r="I13" s="138"/>
      <c r="K13" s="75"/>
      <c r="M13" s="171"/>
      <c r="N13" s="142"/>
      <c r="O13" s="172"/>
      <c r="P13" s="305"/>
      <c r="Q13" s="305"/>
    </row>
    <row r="14" spans="1:17" x14ac:dyDescent="0.25">
      <c r="A14" s="29"/>
      <c r="B14" s="13"/>
      <c r="C14" s="12"/>
      <c r="D14" s="505" t="s">
        <v>62</v>
      </c>
      <c r="E14" s="529">
        <v>1152261977.720027</v>
      </c>
      <c r="F14" s="530">
        <v>0.64408350316553509</v>
      </c>
      <c r="G14" s="531">
        <v>105989</v>
      </c>
      <c r="H14" s="532">
        <v>0.57628712952038152</v>
      </c>
      <c r="I14" s="138"/>
      <c r="K14" s="139"/>
      <c r="M14" s="484"/>
      <c r="N14" s="485"/>
      <c r="O14" s="486"/>
      <c r="P14" s="487"/>
      <c r="Q14" s="486"/>
    </row>
    <row r="15" spans="1:17" ht="13" thickBot="1" x14ac:dyDescent="0.3">
      <c r="A15" s="29"/>
      <c r="B15" s="13"/>
      <c r="C15" s="12"/>
      <c r="D15" s="540" t="s">
        <v>65</v>
      </c>
      <c r="E15" s="541">
        <v>636732728.79999733</v>
      </c>
      <c r="F15" s="507">
        <v>0.35591649683445503</v>
      </c>
      <c r="G15" s="515">
        <v>77928</v>
      </c>
      <c r="H15" s="535">
        <v>0.42371287047961853</v>
      </c>
      <c r="I15" s="138"/>
      <c r="K15" s="139"/>
      <c r="M15" s="484"/>
      <c r="N15" s="485"/>
      <c r="O15" s="486"/>
      <c r="P15" s="487"/>
      <c r="Q15" s="486"/>
    </row>
    <row r="16" spans="1:17" ht="14" thickTop="1" thickBot="1" x14ac:dyDescent="0.3">
      <c r="A16" s="29"/>
      <c r="B16" s="13"/>
      <c r="C16" s="12"/>
      <c r="D16" s="450" t="s">
        <v>35</v>
      </c>
      <c r="E16" s="451">
        <f>SUM(E14:E15)</f>
        <v>1788994706.5200243</v>
      </c>
      <c r="F16" s="452">
        <f>ROUND(SUM(F14:F15),0)</f>
        <v>1</v>
      </c>
      <c r="G16" s="453">
        <f>SUM(G14:G15)</f>
        <v>183917</v>
      </c>
      <c r="H16" s="454">
        <f>SUM(H14:H15)</f>
        <v>1</v>
      </c>
      <c r="I16" s="138"/>
      <c r="K16" s="139"/>
      <c r="M16" s="455"/>
      <c r="N16" s="456"/>
      <c r="O16" s="457"/>
      <c r="P16" s="458"/>
      <c r="Q16" s="457"/>
    </row>
    <row r="17" spans="1:17" x14ac:dyDescent="0.25">
      <c r="A17" s="29"/>
      <c r="B17" s="13"/>
      <c r="C17" s="12"/>
      <c r="D17" s="542"/>
      <c r="E17" s="509"/>
      <c r="F17" s="543"/>
      <c r="G17" s="510"/>
      <c r="H17" s="543"/>
      <c r="I17" s="138"/>
      <c r="K17" s="139"/>
      <c r="M17" s="155"/>
      <c r="N17" s="156"/>
      <c r="O17" s="544"/>
      <c r="P17" s="158"/>
      <c r="Q17" s="544"/>
    </row>
    <row r="18" spans="1:17" x14ac:dyDescent="0.25">
      <c r="A18" s="29"/>
      <c r="B18" s="13"/>
      <c r="C18" s="12"/>
      <c r="D18" s="542"/>
      <c r="E18" s="509"/>
      <c r="F18" s="543"/>
      <c r="G18" s="510"/>
      <c r="H18" s="543"/>
      <c r="I18" s="138"/>
      <c r="K18" s="139"/>
      <c r="M18" s="155"/>
      <c r="N18" s="156"/>
      <c r="O18" s="544"/>
      <c r="P18" s="158"/>
      <c r="Q18" s="544"/>
    </row>
    <row r="19" spans="1:17" x14ac:dyDescent="0.25">
      <c r="A19" s="29"/>
      <c r="B19" s="13"/>
      <c r="C19" s="12"/>
      <c r="I19" s="138"/>
      <c r="K19" s="139"/>
      <c r="M19" s="155"/>
      <c r="N19" s="155"/>
      <c r="O19" s="155"/>
      <c r="P19" s="155"/>
      <c r="Q19" s="155"/>
    </row>
    <row r="20" spans="1:17" ht="12.75" customHeight="1" thickBot="1" x14ac:dyDescent="0.3">
      <c r="A20" s="29"/>
      <c r="B20" s="13"/>
      <c r="C20" s="12"/>
      <c r="I20" s="138"/>
      <c r="K20" s="139"/>
      <c r="M20" s="171"/>
      <c r="N20" s="142"/>
      <c r="O20" s="172"/>
      <c r="P20" s="305"/>
      <c r="Q20" s="305"/>
    </row>
    <row r="21" spans="1:17" ht="29.5" thickBot="1" x14ac:dyDescent="0.3">
      <c r="A21" s="29"/>
      <c r="B21" s="13"/>
      <c r="C21" s="12"/>
      <c r="D21" s="308" t="s">
        <v>195</v>
      </c>
      <c r="E21" s="343" t="s">
        <v>115</v>
      </c>
      <c r="F21" s="265" t="s">
        <v>196</v>
      </c>
      <c r="G21" s="289" t="s">
        <v>61</v>
      </c>
      <c r="H21" s="344" t="s">
        <v>197</v>
      </c>
      <c r="I21" s="138"/>
      <c r="K21" s="139"/>
      <c r="M21" s="484"/>
      <c r="N21" s="485"/>
      <c r="O21" s="486"/>
      <c r="P21" s="487"/>
      <c r="Q21" s="486"/>
    </row>
    <row r="22" spans="1:17" x14ac:dyDescent="0.25">
      <c r="A22" s="29"/>
      <c r="B22" s="13"/>
      <c r="C22" s="12"/>
      <c r="D22" s="505" t="s">
        <v>62</v>
      </c>
      <c r="E22" s="529">
        <v>1324033315.5100274</v>
      </c>
      <c r="F22" s="530">
        <v>0.74009906831168948</v>
      </c>
      <c r="G22" s="531">
        <v>133063</v>
      </c>
      <c r="H22" s="532">
        <v>0.72349483734510678</v>
      </c>
      <c r="I22" s="138"/>
      <c r="K22" s="139"/>
      <c r="M22" s="484"/>
      <c r="N22" s="485"/>
      <c r="O22" s="486"/>
      <c r="P22" s="487"/>
      <c r="Q22" s="486"/>
    </row>
    <row r="23" spans="1:17" ht="13.5" thickBot="1" x14ac:dyDescent="0.3">
      <c r="A23" s="29"/>
      <c r="B23" s="13"/>
      <c r="C23" s="12"/>
      <c r="D23" s="540" t="s">
        <v>65</v>
      </c>
      <c r="E23" s="541">
        <v>464961391.00999939</v>
      </c>
      <c r="F23" s="507">
        <v>0.25990093168830203</v>
      </c>
      <c r="G23" s="515">
        <v>50854</v>
      </c>
      <c r="H23" s="535">
        <v>0.27650516265489322</v>
      </c>
      <c r="I23" s="138"/>
      <c r="K23" s="139"/>
      <c r="M23" s="455"/>
      <c r="N23" s="456"/>
      <c r="O23" s="457"/>
      <c r="P23" s="458"/>
      <c r="Q23" s="457"/>
    </row>
    <row r="24" spans="1:17" ht="14" thickTop="1" thickBot="1" x14ac:dyDescent="0.3">
      <c r="A24" s="29"/>
      <c r="B24" s="13"/>
      <c r="C24" s="12"/>
      <c r="D24" s="450" t="s">
        <v>35</v>
      </c>
      <c r="E24" s="451">
        <f>SUM(E22:E23)</f>
        <v>1788994706.5200267</v>
      </c>
      <c r="F24" s="452">
        <f>ROUND(SUM(F22:F23),0)</f>
        <v>1</v>
      </c>
      <c r="G24" s="453">
        <f>SUM(G22:G23)</f>
        <v>183917</v>
      </c>
      <c r="H24" s="454">
        <f>SUM(H22:H23)</f>
        <v>1</v>
      </c>
      <c r="I24" s="138"/>
      <c r="K24" s="139"/>
      <c r="M24" s="545"/>
      <c r="N24" s="546"/>
      <c r="O24" s="547"/>
      <c r="P24" s="548"/>
      <c r="Q24" s="547"/>
    </row>
    <row r="25" spans="1:17" x14ac:dyDescent="0.25">
      <c r="A25" s="29"/>
      <c r="B25" s="13"/>
      <c r="C25" s="12"/>
      <c r="D25" s="545"/>
      <c r="E25" s="546"/>
      <c r="F25" s="547"/>
      <c r="G25" s="548"/>
      <c r="H25" s="547"/>
      <c r="I25" s="138"/>
      <c r="K25" s="139"/>
      <c r="M25" s="545"/>
      <c r="N25" s="546"/>
      <c r="O25" s="547"/>
      <c r="P25" s="548"/>
      <c r="Q25" s="547"/>
    </row>
    <row r="26" spans="1:17" x14ac:dyDescent="0.25">
      <c r="A26" s="29"/>
      <c r="B26" s="13"/>
      <c r="C26" s="12"/>
      <c r="D26" s="549"/>
      <c r="E26" s="549"/>
      <c r="F26" s="549"/>
      <c r="G26" s="549"/>
      <c r="H26" s="549"/>
      <c r="I26" s="138"/>
      <c r="K26" s="139"/>
      <c r="M26" s="545"/>
      <c r="N26" s="546"/>
      <c r="O26" s="547"/>
      <c r="P26" s="548"/>
      <c r="Q26" s="547"/>
    </row>
    <row r="27" spans="1:17" x14ac:dyDescent="0.25">
      <c r="A27" s="29"/>
      <c r="B27" s="13"/>
      <c r="C27" s="12"/>
      <c r="I27" s="549"/>
      <c r="J27" s="20"/>
      <c r="K27" s="139"/>
      <c r="M27" s="545"/>
      <c r="N27" s="546"/>
      <c r="O27" s="547"/>
      <c r="P27" s="548"/>
      <c r="Q27" s="547"/>
    </row>
    <row r="28" spans="1:17" ht="12.75" customHeight="1" thickBot="1" x14ac:dyDescent="0.3">
      <c r="A28" s="29"/>
      <c r="B28" s="13"/>
      <c r="C28" s="12"/>
      <c r="I28" s="550"/>
      <c r="J28" s="20"/>
      <c r="K28" s="139"/>
      <c r="M28" s="545"/>
      <c r="N28" s="546"/>
      <c r="O28" s="547"/>
      <c r="P28" s="548"/>
      <c r="Q28" s="547"/>
    </row>
    <row r="29" spans="1:17" ht="29.5" thickBot="1" x14ac:dyDescent="0.3">
      <c r="A29" s="29"/>
      <c r="B29" s="13"/>
      <c r="C29" s="12"/>
      <c r="D29" s="308" t="s">
        <v>198</v>
      </c>
      <c r="E29" s="343" t="s">
        <v>115</v>
      </c>
      <c r="F29" s="265" t="s">
        <v>196</v>
      </c>
      <c r="G29" s="289" t="s">
        <v>61</v>
      </c>
      <c r="H29" s="344" t="s">
        <v>197</v>
      </c>
      <c r="I29" s="550"/>
      <c r="J29" s="20"/>
      <c r="K29" s="139"/>
      <c r="M29" s="545"/>
      <c r="N29" s="546"/>
      <c r="O29" s="547"/>
      <c r="P29" s="548"/>
      <c r="Q29" s="547"/>
    </row>
    <row r="30" spans="1:17" x14ac:dyDescent="0.25">
      <c r="A30" s="29"/>
      <c r="B30" s="13"/>
      <c r="C30" s="12"/>
      <c r="D30" s="505" t="s">
        <v>62</v>
      </c>
      <c r="E30" s="529">
        <v>1620821526.8900328</v>
      </c>
      <c r="F30" s="530">
        <v>0.90599570864178791</v>
      </c>
      <c r="G30" s="531">
        <v>165753</v>
      </c>
      <c r="H30" s="532">
        <v>0.90123805847202809</v>
      </c>
      <c r="I30" s="138"/>
      <c r="J30" s="20"/>
      <c r="K30" s="139"/>
      <c r="M30" s="545"/>
      <c r="N30" s="546"/>
      <c r="O30" s="547"/>
      <c r="P30" s="548"/>
      <c r="Q30" s="547"/>
    </row>
    <row r="31" spans="1:17" ht="13" thickBot="1" x14ac:dyDescent="0.3">
      <c r="A31" s="29"/>
      <c r="B31" s="13"/>
      <c r="C31" s="12"/>
      <c r="D31" s="540" t="s">
        <v>65</v>
      </c>
      <c r="E31" s="541">
        <v>168173179.62999976</v>
      </c>
      <c r="F31" s="507">
        <v>9.4004291358206843E-2</v>
      </c>
      <c r="G31" s="515">
        <v>18164</v>
      </c>
      <c r="H31" s="535">
        <v>9.8761941527971853E-2</v>
      </c>
      <c r="I31" s="138"/>
      <c r="J31" s="20"/>
      <c r="K31" s="139"/>
      <c r="M31" s="545"/>
      <c r="N31" s="546"/>
      <c r="O31" s="547"/>
      <c r="P31" s="548"/>
      <c r="Q31" s="547"/>
    </row>
    <row r="32" spans="1:17" ht="14" thickTop="1" thickBot="1" x14ac:dyDescent="0.3">
      <c r="A32" s="29"/>
      <c r="B32" s="13"/>
      <c r="C32" s="12"/>
      <c r="D32" s="450" t="s">
        <v>35</v>
      </c>
      <c r="E32" s="451">
        <f>SUM(E30:E31)</f>
        <v>1788994706.5200324</v>
      </c>
      <c r="F32" s="452">
        <f>ROUND(SUM(F30:F31),0)</f>
        <v>1</v>
      </c>
      <c r="G32" s="453">
        <f>SUM(G30:G31)</f>
        <v>183917</v>
      </c>
      <c r="H32" s="454">
        <f>SUM(H30:H31)</f>
        <v>1</v>
      </c>
      <c r="I32" s="138"/>
      <c r="J32" s="20"/>
      <c r="K32" s="139"/>
      <c r="M32" s="545"/>
      <c r="N32" s="546"/>
      <c r="O32" s="547"/>
      <c r="P32" s="548"/>
      <c r="Q32" s="547"/>
    </row>
    <row r="33" spans="1:17" x14ac:dyDescent="0.25">
      <c r="A33" s="29"/>
      <c r="B33" s="13"/>
      <c r="C33" s="12"/>
      <c r="D33" s="545"/>
      <c r="E33" s="546"/>
      <c r="F33" s="547"/>
      <c r="G33" s="548"/>
      <c r="H33" s="547"/>
      <c r="I33" s="138"/>
      <c r="K33" s="139"/>
      <c r="M33" s="545"/>
      <c r="N33" s="546"/>
      <c r="O33" s="547"/>
      <c r="P33" s="548"/>
      <c r="Q33" s="547"/>
    </row>
    <row r="34" spans="1:17" x14ac:dyDescent="0.25">
      <c r="A34" s="29"/>
      <c r="B34" s="13"/>
      <c r="C34" s="12"/>
      <c r="D34" s="545"/>
      <c r="E34" s="546"/>
      <c r="F34" s="547"/>
      <c r="G34" s="548"/>
      <c r="H34" s="547"/>
      <c r="I34" s="138"/>
      <c r="K34" s="139"/>
      <c r="M34" s="545"/>
      <c r="N34" s="546"/>
      <c r="O34" s="547"/>
      <c r="P34" s="548"/>
      <c r="Q34" s="547"/>
    </row>
    <row r="35" spans="1:17" x14ac:dyDescent="0.25">
      <c r="A35" s="29"/>
      <c r="B35" s="13"/>
      <c r="C35" s="12"/>
      <c r="D35" s="545"/>
      <c r="E35" s="546"/>
      <c r="F35" s="547"/>
      <c r="G35" s="548"/>
      <c r="H35" s="547"/>
      <c r="I35" s="138"/>
      <c r="K35" s="139"/>
      <c r="M35" s="545"/>
      <c r="N35" s="546"/>
      <c r="O35" s="547"/>
      <c r="P35" s="548"/>
      <c r="Q35" s="547"/>
    </row>
    <row r="36" spans="1:17" x14ac:dyDescent="0.25">
      <c r="A36" s="29"/>
      <c r="B36" s="13"/>
      <c r="C36" s="12"/>
      <c r="D36" s="545"/>
      <c r="E36" s="546"/>
      <c r="F36" s="547"/>
      <c r="G36" s="548"/>
      <c r="H36" s="547"/>
      <c r="I36" s="138"/>
      <c r="K36" s="139"/>
      <c r="M36" s="545"/>
      <c r="N36" s="546"/>
      <c r="O36" s="547"/>
      <c r="P36" s="548"/>
      <c r="Q36" s="547"/>
    </row>
    <row r="37" spans="1:17" x14ac:dyDescent="0.25">
      <c r="A37" s="29"/>
      <c r="B37" s="13"/>
      <c r="C37" s="12"/>
      <c r="D37" s="545"/>
      <c r="E37" s="546"/>
      <c r="F37" s="547"/>
      <c r="G37" s="548"/>
      <c r="H37" s="547"/>
      <c r="I37" s="138"/>
      <c r="K37" s="139"/>
      <c r="M37" s="545"/>
      <c r="N37" s="546"/>
      <c r="O37" s="547"/>
      <c r="P37" s="548"/>
      <c r="Q37" s="547"/>
    </row>
    <row r="38" spans="1:17" x14ac:dyDescent="0.25">
      <c r="A38" s="29"/>
      <c r="B38" s="13"/>
      <c r="C38" s="12"/>
      <c r="D38" s="545"/>
      <c r="E38" s="546"/>
      <c r="F38" s="547"/>
      <c r="G38" s="548"/>
      <c r="H38" s="547"/>
      <c r="I38" s="138"/>
      <c r="K38" s="139"/>
      <c r="M38" s="545"/>
      <c r="N38" s="546"/>
      <c r="O38" s="547"/>
      <c r="P38" s="548"/>
      <c r="Q38" s="547"/>
    </row>
    <row r="39" spans="1:17" x14ac:dyDescent="0.25">
      <c r="A39" s="29"/>
      <c r="B39" s="13"/>
      <c r="C39" s="12"/>
      <c r="D39" s="545"/>
      <c r="E39" s="546"/>
      <c r="F39" s="547"/>
      <c r="G39" s="548"/>
      <c r="H39" s="547"/>
      <c r="I39" s="138"/>
      <c r="K39" s="139"/>
      <c r="M39" s="545"/>
      <c r="N39" s="546"/>
      <c r="O39" s="547"/>
      <c r="P39" s="548"/>
      <c r="Q39" s="547"/>
    </row>
    <row r="40" spans="1:17" x14ac:dyDescent="0.25">
      <c r="A40" s="29"/>
      <c r="B40" s="13"/>
      <c r="C40" s="12"/>
      <c r="D40" s="545"/>
      <c r="E40" s="546"/>
      <c r="F40" s="547"/>
      <c r="G40" s="548"/>
      <c r="H40" s="547"/>
      <c r="I40" s="138"/>
      <c r="K40" s="139"/>
      <c r="M40" s="545"/>
      <c r="N40" s="546"/>
      <c r="O40" s="547"/>
      <c r="P40" s="548"/>
      <c r="Q40" s="547"/>
    </row>
    <row r="41" spans="1:17" x14ac:dyDescent="0.25">
      <c r="A41" s="29"/>
      <c r="B41" s="13"/>
      <c r="C41" s="12"/>
      <c r="D41" s="545"/>
      <c r="E41" s="546"/>
      <c r="F41" s="547"/>
      <c r="G41" s="548"/>
      <c r="H41" s="547"/>
      <c r="I41" s="138"/>
      <c r="K41" s="139"/>
      <c r="M41" s="545"/>
      <c r="N41" s="546"/>
      <c r="O41" s="547"/>
      <c r="P41" s="548"/>
      <c r="Q41" s="547"/>
    </row>
    <row r="42" spans="1:17" x14ac:dyDescent="0.25">
      <c r="A42" s="29"/>
      <c r="B42" s="13"/>
      <c r="C42" s="12"/>
      <c r="D42" s="545"/>
      <c r="E42" s="546"/>
      <c r="F42" s="547"/>
      <c r="G42" s="548"/>
      <c r="H42" s="547"/>
      <c r="I42" s="138"/>
      <c r="K42" s="139"/>
      <c r="M42" s="545"/>
      <c r="N42" s="546"/>
      <c r="O42" s="547"/>
      <c r="P42" s="548"/>
      <c r="Q42" s="547"/>
    </row>
    <row r="43" spans="1:17" x14ac:dyDescent="0.25">
      <c r="A43" s="29"/>
      <c r="B43" s="13"/>
      <c r="C43" s="12"/>
      <c r="D43" s="545"/>
      <c r="E43" s="546"/>
      <c r="F43" s="547"/>
      <c r="G43" s="548"/>
      <c r="H43" s="547"/>
      <c r="I43" s="138"/>
      <c r="K43" s="139"/>
      <c r="M43" s="545"/>
      <c r="N43" s="546"/>
      <c r="O43" s="547"/>
      <c r="P43" s="548"/>
      <c r="Q43" s="547"/>
    </row>
    <row r="44" spans="1:17" x14ac:dyDescent="0.25">
      <c r="A44" s="29"/>
      <c r="B44" s="13"/>
      <c r="C44" s="12"/>
      <c r="D44" s="545"/>
      <c r="E44" s="546"/>
      <c r="F44" s="547"/>
      <c r="G44" s="548"/>
      <c r="H44" s="547"/>
      <c r="I44" s="138"/>
      <c r="K44" s="139"/>
      <c r="M44" s="545"/>
      <c r="N44" s="546"/>
      <c r="O44" s="547"/>
      <c r="P44" s="548"/>
      <c r="Q44" s="547"/>
    </row>
    <row r="45" spans="1:17" x14ac:dyDescent="0.25">
      <c r="A45" s="29"/>
      <c r="B45" s="13"/>
      <c r="C45" s="12"/>
      <c r="D45" s="545"/>
      <c r="E45" s="546"/>
      <c r="F45" s="547"/>
      <c r="G45" s="548"/>
      <c r="H45" s="547"/>
      <c r="I45" s="138"/>
      <c r="K45" s="139"/>
      <c r="M45" s="545"/>
      <c r="N45" s="546"/>
      <c r="O45" s="547"/>
      <c r="P45" s="548"/>
      <c r="Q45" s="547"/>
    </row>
    <row r="46" spans="1:17" x14ac:dyDescent="0.25">
      <c r="A46" s="29"/>
      <c r="B46" s="13"/>
      <c r="C46" s="12"/>
      <c r="D46" s="545"/>
      <c r="E46" s="546"/>
      <c r="F46" s="547"/>
      <c r="G46" s="548"/>
      <c r="H46" s="547"/>
      <c r="I46" s="138"/>
      <c r="K46" s="139"/>
      <c r="M46" s="545"/>
      <c r="N46" s="546"/>
      <c r="O46" s="547"/>
      <c r="P46" s="548"/>
      <c r="Q46" s="547"/>
    </row>
    <row r="47" spans="1:17" x14ac:dyDescent="0.25">
      <c r="A47" s="35"/>
      <c r="B47" s="26"/>
      <c r="C47" s="10"/>
      <c r="D47" s="197"/>
      <c r="E47" s="10"/>
      <c r="F47" s="198"/>
      <c r="G47" s="199"/>
      <c r="H47" s="198"/>
      <c r="I47" s="200"/>
      <c r="J47" s="36"/>
      <c r="K47" s="151"/>
      <c r="M47" s="152"/>
      <c r="N47" s="12"/>
      <c r="O47" s="153"/>
      <c r="P47" s="154"/>
      <c r="Q47" s="153"/>
    </row>
    <row r="48" spans="1:17" x14ac:dyDescent="0.25">
      <c r="A48" s="67"/>
      <c r="B48" s="13"/>
      <c r="C48" s="12"/>
      <c r="D48" s="152"/>
      <c r="E48" s="12"/>
      <c r="F48" s="153"/>
      <c r="G48" s="154"/>
      <c r="H48" s="153"/>
      <c r="I48" s="138"/>
      <c r="J48" s="20"/>
      <c r="K48" s="20"/>
      <c r="L48" s="20"/>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33" customFormat="1" ht="15" customHeight="1" x14ac:dyDescent="0.25">
      <c r="B51" s="13"/>
      <c r="C51" s="12"/>
      <c r="D51" s="152"/>
      <c r="E51" s="12"/>
      <c r="F51" s="153"/>
      <c r="G51" s="154"/>
      <c r="H51" s="153"/>
      <c r="I51" s="131"/>
      <c r="M51" s="152"/>
      <c r="N51" s="12"/>
      <c r="O51" s="153"/>
      <c r="P51" s="154"/>
      <c r="Q51" s="153"/>
    </row>
    <row r="52" spans="2:17" s="33" customFormat="1" x14ac:dyDescent="0.25">
      <c r="B52" s="13"/>
      <c r="C52" s="12"/>
      <c r="D52" s="152"/>
      <c r="E52" s="12"/>
      <c r="F52" s="153"/>
      <c r="G52" s="154"/>
      <c r="H52" s="153"/>
      <c r="I52" s="131"/>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2"/>
      <c r="E74" s="12"/>
      <c r="F74" s="153"/>
      <c r="G74" s="154"/>
      <c r="H74" s="153"/>
      <c r="I74" s="138"/>
      <c r="M74" s="152"/>
      <c r="N74" s="12"/>
      <c r="O74" s="153"/>
      <c r="P74" s="154"/>
      <c r="Q74" s="153"/>
    </row>
    <row r="75" spans="2:17" s="20" customFormat="1" x14ac:dyDescent="0.25">
      <c r="B75" s="13"/>
      <c r="C75" s="12"/>
      <c r="D75" s="152"/>
      <c r="E75" s="12"/>
      <c r="F75" s="153"/>
      <c r="G75" s="154"/>
      <c r="H75" s="153"/>
      <c r="I75" s="138"/>
      <c r="M75" s="152"/>
      <c r="N75" s="12"/>
      <c r="O75" s="153"/>
      <c r="P75" s="154"/>
      <c r="Q75" s="153"/>
    </row>
    <row r="76" spans="2:17" s="20" customFormat="1" x14ac:dyDescent="0.25">
      <c r="B76" s="13"/>
      <c r="C76" s="12"/>
      <c r="D76" s="152"/>
      <c r="E76" s="12"/>
      <c r="F76" s="153"/>
      <c r="G76" s="154"/>
      <c r="H76" s="153"/>
      <c r="I76" s="138"/>
      <c r="M76" s="152"/>
      <c r="N76" s="12"/>
      <c r="O76" s="153"/>
      <c r="P76" s="154"/>
      <c r="Q76" s="153"/>
    </row>
    <row r="77" spans="2:17" s="20" customFormat="1" x14ac:dyDescent="0.25">
      <c r="B77" s="13"/>
      <c r="C77" s="12"/>
      <c r="D77" s="152"/>
      <c r="E77" s="12"/>
      <c r="F77" s="153"/>
      <c r="G77" s="154"/>
      <c r="H77" s="153"/>
      <c r="I77" s="138"/>
      <c r="M77" s="152"/>
      <c r="N77" s="12"/>
      <c r="O77" s="153"/>
      <c r="P77" s="154"/>
      <c r="Q77" s="153"/>
    </row>
    <row r="78" spans="2:17" s="20" customFormat="1" x14ac:dyDescent="0.25">
      <c r="B78" s="13"/>
      <c r="C78" s="12"/>
      <c r="D78" s="152"/>
      <c r="E78" s="12"/>
      <c r="F78" s="153"/>
      <c r="G78" s="154"/>
      <c r="H78" s="153"/>
      <c r="I78" s="138"/>
      <c r="M78" s="152"/>
      <c r="N78" s="12"/>
      <c r="O78" s="153"/>
      <c r="P78" s="154"/>
      <c r="Q78" s="153"/>
    </row>
    <row r="79" spans="2:17" s="20" customFormat="1" x14ac:dyDescent="0.25">
      <c r="B79" s="13"/>
      <c r="C79" s="12"/>
      <c r="D79" s="152"/>
      <c r="E79" s="12"/>
      <c r="F79" s="153"/>
      <c r="G79" s="154"/>
      <c r="H79" s="153"/>
      <c r="I79" s="138"/>
      <c r="M79" s="152"/>
      <c r="N79" s="12"/>
      <c r="O79" s="153"/>
      <c r="P79" s="154"/>
      <c r="Q79" s="153"/>
    </row>
    <row r="80" spans="2:17" s="20" customFormat="1" x14ac:dyDescent="0.25">
      <c r="B80" s="13"/>
      <c r="C80" s="12"/>
      <c r="D80" s="152"/>
      <c r="E80" s="12"/>
      <c r="F80" s="153"/>
      <c r="G80" s="154"/>
      <c r="H80" s="153"/>
      <c r="I80" s="138"/>
      <c r="M80" s="152"/>
      <c r="N80" s="12"/>
      <c r="O80" s="153"/>
      <c r="P80" s="154"/>
      <c r="Q80" s="153"/>
    </row>
    <row r="81" spans="2:17" s="20" customFormat="1" x14ac:dyDescent="0.25">
      <c r="B81" s="13"/>
      <c r="C81" s="12"/>
      <c r="D81" s="155"/>
      <c r="E81" s="156"/>
      <c r="F81" s="181"/>
      <c r="G81" s="158"/>
      <c r="H81" s="181"/>
      <c r="I81" s="138"/>
      <c r="M81" s="155"/>
      <c r="N81" s="156"/>
      <c r="O81" s="181"/>
      <c r="P81" s="158"/>
      <c r="Q81" s="181"/>
    </row>
    <row r="82" spans="2:17" s="20" customFormat="1" x14ac:dyDescent="0.25">
      <c r="B82" s="13"/>
      <c r="C82" s="12"/>
      <c r="D82" s="155"/>
      <c r="E82" s="155"/>
      <c r="F82" s="155"/>
      <c r="G82" s="155"/>
      <c r="H82" s="155"/>
      <c r="I82" s="138"/>
      <c r="M82" s="155"/>
      <c r="N82" s="155"/>
      <c r="O82" s="155"/>
      <c r="P82" s="155"/>
      <c r="Q82" s="155"/>
    </row>
    <row r="83" spans="2:17" s="20" customFormat="1" x14ac:dyDescent="0.25">
      <c r="B83" s="13"/>
      <c r="C83" s="12"/>
      <c r="D83" s="155"/>
      <c r="E83" s="155"/>
      <c r="F83" s="155"/>
      <c r="G83" s="155"/>
      <c r="H83" s="155"/>
      <c r="I83" s="138"/>
      <c r="M83" s="155"/>
      <c r="N83" s="155"/>
      <c r="O83" s="155"/>
      <c r="P83" s="155"/>
      <c r="Q83" s="155"/>
    </row>
    <row r="84" spans="2:17" s="20" customFormat="1" x14ac:dyDescent="0.25">
      <c r="B84" s="13"/>
      <c r="C84" s="12"/>
      <c r="D84" s="159"/>
      <c r="E84" s="182"/>
      <c r="F84" s="155"/>
      <c r="G84" s="155"/>
      <c r="H84" s="155"/>
      <c r="I84" s="138"/>
      <c r="M84" s="159"/>
      <c r="N84" s="182"/>
      <c r="O84" s="155"/>
      <c r="P84" s="155"/>
      <c r="Q84" s="155"/>
    </row>
    <row r="85" spans="2:17" s="20" customFormat="1" x14ac:dyDescent="0.25">
      <c r="B85" s="13"/>
      <c r="C85" s="12"/>
      <c r="D85" s="156"/>
      <c r="E85" s="182"/>
      <c r="F85" s="155"/>
      <c r="G85" s="155"/>
      <c r="H85" s="155"/>
      <c r="I85" s="138"/>
      <c r="M85" s="156"/>
      <c r="N85" s="182"/>
      <c r="O85" s="155"/>
      <c r="P85" s="155"/>
      <c r="Q85" s="155"/>
    </row>
    <row r="86" spans="2:17" s="20" customFormat="1" x14ac:dyDescent="0.25">
      <c r="B86" s="13"/>
      <c r="C86" s="12"/>
      <c r="D86" s="155"/>
      <c r="E86" s="182"/>
      <c r="F86" s="155"/>
      <c r="G86" s="155"/>
      <c r="H86" s="155"/>
      <c r="I86" s="138"/>
      <c r="M86" s="155"/>
      <c r="N86" s="182"/>
      <c r="O86" s="155"/>
      <c r="P86" s="155"/>
      <c r="Q86" s="155"/>
    </row>
    <row r="87" spans="2:17" s="20" customFormat="1" ht="14" x14ac:dyDescent="0.25">
      <c r="B87" s="155"/>
      <c r="C87" s="156"/>
      <c r="D87" s="161"/>
      <c r="E87" s="161"/>
      <c r="F87" s="161"/>
      <c r="G87" s="161"/>
      <c r="H87" s="161"/>
      <c r="I87" s="138"/>
      <c r="M87" s="161"/>
      <c r="N87" s="161"/>
      <c r="O87" s="161"/>
      <c r="P87" s="161"/>
      <c r="Q87" s="161"/>
    </row>
    <row r="88" spans="2:17" s="20" customFormat="1" ht="14" x14ac:dyDescent="0.25">
      <c r="B88" s="33"/>
      <c r="C88" s="33"/>
      <c r="D88" s="161"/>
      <c r="E88" s="161"/>
      <c r="F88" s="161"/>
      <c r="G88" s="161"/>
      <c r="H88" s="161"/>
      <c r="I88" s="138"/>
      <c r="M88" s="161"/>
      <c r="N88" s="161"/>
      <c r="O88" s="161"/>
      <c r="P88" s="161"/>
      <c r="Q88" s="161"/>
    </row>
    <row r="89" spans="2:17" s="20" customFormat="1" ht="14" x14ac:dyDescent="0.25">
      <c r="B89" s="33"/>
      <c r="C89" s="33"/>
      <c r="D89" s="162"/>
      <c r="E89" s="183"/>
      <c r="F89" s="161"/>
      <c r="G89" s="161"/>
      <c r="H89" s="161"/>
      <c r="I89" s="138"/>
      <c r="M89" s="162"/>
      <c r="N89" s="183"/>
      <c r="O89" s="161"/>
      <c r="P89" s="161"/>
      <c r="Q89" s="161"/>
    </row>
    <row r="90" spans="2:17" s="20" customFormat="1" ht="14" x14ac:dyDescent="0.25">
      <c r="B90" s="159"/>
      <c r="C90" s="182"/>
      <c r="D90" s="164"/>
      <c r="E90" s="183"/>
      <c r="F90" s="161"/>
      <c r="G90" s="161"/>
      <c r="H90" s="161"/>
      <c r="I90" s="138"/>
      <c r="M90" s="164"/>
      <c r="N90" s="183"/>
      <c r="O90" s="161"/>
      <c r="P90" s="161"/>
      <c r="Q90" s="161"/>
    </row>
    <row r="91" spans="2:17" s="20" customFormat="1" ht="14" x14ac:dyDescent="0.25">
      <c r="B91" s="165"/>
      <c r="C91" s="182"/>
      <c r="D91" s="161"/>
      <c r="E91" s="183"/>
      <c r="F91" s="161"/>
      <c r="G91" s="161"/>
      <c r="H91" s="161"/>
      <c r="I91" s="138"/>
      <c r="M91" s="161"/>
      <c r="N91" s="183"/>
      <c r="O91" s="161"/>
      <c r="P91" s="161"/>
      <c r="Q91" s="161"/>
    </row>
    <row r="92" spans="2:17" s="20" customFormat="1" x14ac:dyDescent="0.25">
      <c r="C92" s="182"/>
      <c r="I92" s="138"/>
    </row>
    <row r="93" spans="2:17" s="20" customFormat="1" x14ac:dyDescent="0.25">
      <c r="I93" s="138"/>
    </row>
    <row r="94" spans="2:17" s="20" customFormat="1" x14ac:dyDescent="0.25">
      <c r="I94" s="138"/>
    </row>
    <row r="95" spans="2:17" s="20" customFormat="1" x14ac:dyDescent="0.25">
      <c r="I95" s="138"/>
    </row>
    <row r="96" spans="2:17"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c r="I310" s="138"/>
    </row>
    <row r="311" spans="9:9" s="20" customFormat="1" x14ac:dyDescent="0.25"/>
    <row r="312" spans="9:9" s="20" customFormat="1" x14ac:dyDescent="0.25"/>
    <row r="313" spans="9:9" s="20" customFormat="1" x14ac:dyDescent="0.25"/>
    <row r="314" spans="9:9" s="20" customFormat="1" x14ac:dyDescent="0.25"/>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sheetData>
  <phoneticPr fontId="6" type="noConversion"/>
  <pageMargins left="0.70866141732283472" right="0.70866141732283472" top="1.0236220472440944" bottom="1.0236220472440944" header="0.39370078740157483" footer="0.39370078740157483"/>
  <pageSetup paperSize="9" scale="67" orientation="landscape" r:id="rId1"/>
  <headerFooter alignWithMargins="0">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6">
    <pageSetUpPr fitToPage="1"/>
  </sheetPr>
  <dimension ref="A1:Q2231"/>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8.1796875" style="4" customWidth="1"/>
    <col min="4" max="4" width="29.1796875" style="4" customWidth="1"/>
    <col min="5" max="5" width="24.81640625" style="4" bestFit="1" customWidth="1"/>
    <col min="6" max="6" width="23.453125" style="4" bestFit="1" customWidth="1"/>
    <col min="7" max="7" width="19.453125" style="4" customWidth="1"/>
    <col min="8" max="9" width="22.81640625" style="4" customWidth="1"/>
    <col min="10" max="10" width="17.81640625" style="4" customWidth="1"/>
    <col min="11" max="11" width="1.1796875" style="4" customWidth="1"/>
    <col min="12" max="12" width="3" style="4" customWidth="1"/>
    <col min="13" max="13" width="22.1796875" style="20" customWidth="1"/>
    <col min="14" max="14" width="24.81640625" style="20" bestFit="1" customWidth="1"/>
    <col min="15" max="15" width="23.453125" style="20" bestFit="1" customWidth="1"/>
    <col min="16" max="16" width="18.1796875" style="20" bestFit="1" customWidth="1"/>
    <col min="17" max="17" width="21.54296875" style="20" bestFit="1"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75"/>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75"/>
      <c r="M3" s="231"/>
      <c r="N3" s="20"/>
      <c r="O3" s="259"/>
      <c r="P3" s="20"/>
      <c r="Q3" s="20"/>
    </row>
    <row r="4" spans="1:17" s="5" customFormat="1" x14ac:dyDescent="0.25">
      <c r="A4" s="32"/>
      <c r="B4" s="121"/>
      <c r="C4" s="108"/>
      <c r="D4" s="78" t="str">
        <f>'Cover Sheet'!D4</f>
        <v>Period  No</v>
      </c>
      <c r="E4" s="79"/>
      <c r="F4" s="122">
        <f>'Cover Sheet'!F4</f>
        <v>61</v>
      </c>
      <c r="G4" s="79"/>
      <c r="H4" s="123"/>
      <c r="I4" s="79"/>
      <c r="J4" s="86"/>
      <c r="K4" s="75"/>
      <c r="M4" s="231"/>
      <c r="N4" s="20"/>
      <c r="O4" s="3"/>
      <c r="P4" s="20"/>
      <c r="Q4" s="231"/>
    </row>
    <row r="5" spans="1:17" s="5" customFormat="1" ht="18" x14ac:dyDescent="0.25">
      <c r="A5" s="32"/>
      <c r="B5" s="124" t="s">
        <v>277</v>
      </c>
      <c r="C5" s="87"/>
      <c r="D5" s="78" t="str">
        <f>'Cover Sheet'!D5</f>
        <v>Monthly Period</v>
      </c>
      <c r="E5" s="79"/>
      <c r="F5" s="88">
        <f>'Cover Sheet'!F5</f>
        <v>45975</v>
      </c>
      <c r="G5" s="79"/>
      <c r="H5" s="123"/>
      <c r="I5" s="79"/>
      <c r="J5" s="86"/>
      <c r="K5" s="75"/>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126"/>
      <c r="M6" s="231"/>
      <c r="N6" s="3"/>
      <c r="O6" s="259"/>
      <c r="P6" s="3"/>
      <c r="Q6" s="259"/>
    </row>
    <row r="7" spans="1:17" s="5" customFormat="1" x14ac:dyDescent="0.25">
      <c r="A7" s="32"/>
      <c r="B7" s="33"/>
      <c r="C7" s="33"/>
      <c r="D7" s="127" t="str">
        <f>'Cover Sheet'!D7</f>
        <v>Collection Period</v>
      </c>
      <c r="E7" s="128" t="s">
        <v>33</v>
      </c>
      <c r="F7" s="128" t="str">
        <f>'Cover Sheet'!F7</f>
        <v>01.10.2025</v>
      </c>
      <c r="G7" s="96" t="s">
        <v>4</v>
      </c>
      <c r="H7" s="128">
        <f>'Cover Sheet'!H7</f>
        <v>45961</v>
      </c>
      <c r="I7" s="99"/>
      <c r="J7" s="100"/>
      <c r="K7" s="75"/>
      <c r="M7" s="231"/>
      <c r="N7" s="20"/>
      <c r="O7" s="262"/>
      <c r="P7" s="3"/>
      <c r="Q7" s="259"/>
    </row>
    <row r="8" spans="1:17" s="5" customFormat="1" ht="13" x14ac:dyDescent="0.25">
      <c r="A8" s="32"/>
      <c r="B8" s="33"/>
      <c r="C8" s="33"/>
      <c r="D8" s="20"/>
      <c r="E8" s="20"/>
      <c r="F8" s="20"/>
      <c r="G8" s="187"/>
      <c r="H8" s="187"/>
      <c r="I8" s="20"/>
      <c r="J8" s="33"/>
      <c r="K8" s="75"/>
      <c r="M8" s="20"/>
      <c r="N8" s="263"/>
      <c r="O8" s="3"/>
      <c r="P8" s="263"/>
      <c r="Q8" s="20"/>
    </row>
    <row r="9" spans="1:17" s="5" customFormat="1" ht="13" x14ac:dyDescent="0.25">
      <c r="A9" s="32"/>
      <c r="B9" s="33"/>
      <c r="C9" s="33"/>
      <c r="D9" s="20"/>
      <c r="E9" s="20"/>
      <c r="F9" s="20"/>
      <c r="G9" s="187"/>
      <c r="H9" s="187"/>
      <c r="I9" s="20"/>
      <c r="J9" s="33"/>
      <c r="K9" s="130"/>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J11" s="33"/>
      <c r="K11" s="133"/>
      <c r="M11" s="47"/>
      <c r="N11" s="20"/>
      <c r="O11" s="20"/>
      <c r="P11" s="187"/>
      <c r="Q11" s="187"/>
    </row>
    <row r="12" spans="1:17" s="5" customFormat="1" ht="13" thickBot="1" x14ac:dyDescent="0.3">
      <c r="A12" s="32"/>
      <c r="B12" s="33"/>
      <c r="C12" s="33"/>
      <c r="D12" s="20"/>
      <c r="E12" s="20"/>
      <c r="F12" s="20"/>
      <c r="G12" s="187"/>
      <c r="H12" s="187"/>
      <c r="I12" s="20"/>
      <c r="J12" s="33"/>
      <c r="K12" s="133"/>
      <c r="M12" s="20"/>
      <c r="N12" s="20"/>
      <c r="O12" s="20"/>
      <c r="P12" s="187"/>
      <c r="Q12" s="187"/>
    </row>
    <row r="13" spans="1:17" s="5" customFormat="1" ht="35.25" customHeight="1" thickBot="1" x14ac:dyDescent="0.3">
      <c r="A13" s="32"/>
      <c r="B13" s="33"/>
      <c r="C13" s="33"/>
      <c r="D13" s="477" t="s">
        <v>66</v>
      </c>
      <c r="E13" s="478"/>
      <c r="F13" s="343" t="s">
        <v>75</v>
      </c>
      <c r="G13" s="343" t="s">
        <v>196</v>
      </c>
      <c r="H13" s="343" t="s">
        <v>61</v>
      </c>
      <c r="I13" s="290" t="s">
        <v>197</v>
      </c>
      <c r="J13" s="33"/>
      <c r="K13" s="133"/>
      <c r="M13" s="171"/>
      <c r="N13" s="142"/>
      <c r="O13" s="142"/>
      <c r="P13" s="142"/>
      <c r="Q13" s="142"/>
    </row>
    <row r="14" spans="1:17" ht="14" x14ac:dyDescent="0.25">
      <c r="A14" s="29"/>
      <c r="B14" s="20"/>
      <c r="C14" s="20"/>
      <c r="D14" s="968" t="s">
        <v>62</v>
      </c>
      <c r="E14" s="479" t="s">
        <v>278</v>
      </c>
      <c r="F14" s="480">
        <v>779858460.51999187</v>
      </c>
      <c r="G14" s="481">
        <v>0.43591993742506652</v>
      </c>
      <c r="H14" s="482">
        <v>109508</v>
      </c>
      <c r="I14" s="483">
        <v>0.59542076045172554</v>
      </c>
      <c r="J14" s="33"/>
      <c r="K14" s="133"/>
      <c r="M14" s="484"/>
      <c r="N14" s="485"/>
      <c r="O14" s="486"/>
      <c r="P14" s="487"/>
      <c r="Q14" s="486"/>
    </row>
    <row r="15" spans="1:17" ht="14.5" thickBot="1" x14ac:dyDescent="0.3">
      <c r="A15" s="29"/>
      <c r="B15" s="20"/>
      <c r="C15" s="20"/>
      <c r="D15" s="969"/>
      <c r="E15" s="488" t="s">
        <v>279</v>
      </c>
      <c r="F15" s="489">
        <v>124256642.31999983</v>
      </c>
      <c r="G15" s="490">
        <v>6.9456126318956105E-2</v>
      </c>
      <c r="H15" s="491">
        <v>15849</v>
      </c>
      <c r="I15" s="492">
        <v>8.6174741867255336E-2</v>
      </c>
      <c r="J15" s="33"/>
      <c r="K15" s="133"/>
      <c r="M15" s="484"/>
      <c r="N15" s="485"/>
      <c r="O15" s="486"/>
      <c r="P15" s="487"/>
      <c r="Q15" s="486"/>
    </row>
    <row r="16" spans="1:17" ht="13.5" thickTop="1" thickBot="1" x14ac:dyDescent="0.3">
      <c r="A16" s="29"/>
      <c r="B16" s="20"/>
      <c r="C16" s="20"/>
      <c r="D16" s="970"/>
      <c r="E16" s="493" t="s">
        <v>35</v>
      </c>
      <c r="F16" s="494">
        <f>SUM(F14:F15)</f>
        <v>904115102.83999169</v>
      </c>
      <c r="G16" s="495">
        <f t="shared" ref="G16:I16" si="0">SUM(G14:G15)</f>
        <v>0.50537606374402266</v>
      </c>
      <c r="H16" s="496">
        <f t="shared" si="0"/>
        <v>125357</v>
      </c>
      <c r="I16" s="497">
        <f t="shared" si="0"/>
        <v>0.68159550231898092</v>
      </c>
      <c r="J16" s="33"/>
      <c r="K16" s="133"/>
      <c r="M16" s="498"/>
      <c r="N16" s="485"/>
      <c r="O16" s="486"/>
      <c r="P16" s="487"/>
      <c r="Q16" s="486"/>
    </row>
    <row r="17" spans="1:17" ht="15.75" customHeight="1" x14ac:dyDescent="0.25">
      <c r="A17" s="29"/>
      <c r="B17" s="20"/>
      <c r="C17" s="20"/>
      <c r="D17" s="499" t="s">
        <v>65</v>
      </c>
      <c r="E17" s="971" t="s">
        <v>278</v>
      </c>
      <c r="F17" s="500">
        <v>696939826.59000278</v>
      </c>
      <c r="G17" s="501">
        <v>0.38957064772186628</v>
      </c>
      <c r="H17" s="502">
        <v>49230</v>
      </c>
      <c r="I17" s="503">
        <v>0.26767509256893057</v>
      </c>
      <c r="J17" s="33"/>
      <c r="K17" s="133"/>
      <c r="M17" s="504"/>
      <c r="N17" s="485"/>
      <c r="O17" s="486"/>
      <c r="P17" s="487"/>
      <c r="Q17" s="486"/>
    </row>
    <row r="18" spans="1:17" ht="12.75" customHeight="1" x14ac:dyDescent="0.25">
      <c r="A18" s="29"/>
      <c r="B18" s="20"/>
      <c r="C18" s="20"/>
      <c r="D18" s="505" t="s">
        <v>199</v>
      </c>
      <c r="E18" s="972"/>
      <c r="F18" s="506">
        <v>506660429.16000074</v>
      </c>
      <c r="G18" s="507">
        <f>F18/F24</f>
        <v>0.28320957424495125</v>
      </c>
      <c r="H18" s="508"/>
      <c r="I18" s="503"/>
      <c r="J18" s="33"/>
      <c r="K18" s="133"/>
      <c r="M18" s="455"/>
      <c r="N18" s="456"/>
      <c r="O18" s="457"/>
      <c r="P18" s="458"/>
      <c r="Q18" s="457"/>
    </row>
    <row r="19" spans="1:17" ht="12.75" customHeight="1" x14ac:dyDescent="0.25">
      <c r="A19" s="29"/>
      <c r="B19" s="509"/>
      <c r="C19" s="510"/>
      <c r="D19" s="511" t="s">
        <v>116</v>
      </c>
      <c r="E19" s="972"/>
      <c r="F19" s="506">
        <f>F17-F18</f>
        <v>190279397.43000203</v>
      </c>
      <c r="G19" s="507">
        <f>G17-G18</f>
        <v>0.10636107347691504</v>
      </c>
      <c r="H19" s="512"/>
      <c r="I19" s="513"/>
      <c r="J19" s="33"/>
      <c r="K19" s="133"/>
      <c r="M19" s="181"/>
      <c r="N19" s="155"/>
    </row>
    <row r="20" spans="1:17" ht="12.75" customHeight="1" x14ac:dyDescent="0.25">
      <c r="A20" s="29"/>
      <c r="B20" s="509"/>
      <c r="C20" s="510"/>
      <c r="D20" s="514" t="s">
        <v>65</v>
      </c>
      <c r="E20" s="973" t="s">
        <v>279</v>
      </c>
      <c r="F20" s="506">
        <v>187939777.0900006</v>
      </c>
      <c r="G20" s="507">
        <v>0.10505328853408495</v>
      </c>
      <c r="H20" s="515">
        <v>9330</v>
      </c>
      <c r="I20" s="516">
        <v>5.0729405112088607E-2</v>
      </c>
      <c r="J20" s="33"/>
      <c r="K20" s="133"/>
      <c r="M20" s="181"/>
      <c r="N20" s="155"/>
    </row>
    <row r="21" spans="1:17" ht="12.75" customHeight="1" x14ac:dyDescent="0.25">
      <c r="A21" s="29"/>
      <c r="B21" s="156"/>
      <c r="C21" s="510"/>
      <c r="D21" s="505" t="s">
        <v>199</v>
      </c>
      <c r="E21" s="973"/>
      <c r="F21" s="506">
        <v>143465360.89000043</v>
      </c>
      <c r="G21" s="507">
        <f>F21/F24</f>
        <v>8.0193284176381413E-2</v>
      </c>
      <c r="H21" s="508"/>
      <c r="I21" s="503"/>
      <c r="J21" s="33"/>
      <c r="K21" s="133"/>
    </row>
    <row r="22" spans="1:17" ht="15" thickBot="1" x14ac:dyDescent="0.3">
      <c r="A22" s="29"/>
      <c r="B22" s="171"/>
      <c r="C22" s="510"/>
      <c r="D22" s="511" t="s">
        <v>116</v>
      </c>
      <c r="E22" s="974"/>
      <c r="F22" s="489">
        <f>F20-F21</f>
        <v>44474416.200000167</v>
      </c>
      <c r="G22" s="490">
        <f>G20-G21</f>
        <v>2.4860004357703538E-2</v>
      </c>
      <c r="H22" s="517"/>
      <c r="I22" s="518"/>
      <c r="J22" s="33"/>
      <c r="K22" s="133"/>
      <c r="M22" s="519"/>
      <c r="N22" s="519"/>
      <c r="O22" s="519"/>
      <c r="P22" s="519"/>
      <c r="Q22" s="519"/>
    </row>
    <row r="23" spans="1:17" ht="15.5" thickTop="1" thickBot="1" x14ac:dyDescent="0.3">
      <c r="A23" s="29"/>
      <c r="B23" s="520"/>
      <c r="C23" s="520"/>
      <c r="D23" s="521"/>
      <c r="E23" s="493" t="s">
        <v>35</v>
      </c>
      <c r="F23" s="494">
        <f>SUM(F17,F20)</f>
        <v>884879603.6800034</v>
      </c>
      <c r="G23" s="495">
        <f>SUM(G17,G20)</f>
        <v>0.49462393625595125</v>
      </c>
      <c r="H23" s="496">
        <f>SUM(H17,H20)</f>
        <v>58560</v>
      </c>
      <c r="I23" s="497">
        <f>SUM(I17,I20)</f>
        <v>0.31840449768101919</v>
      </c>
      <c r="J23" s="520"/>
      <c r="K23" s="133"/>
      <c r="M23" s="171"/>
      <c r="N23" s="142"/>
      <c r="O23" s="172"/>
      <c r="P23" s="305"/>
      <c r="Q23" s="305"/>
    </row>
    <row r="24" spans="1:17" ht="13.5" thickBot="1" x14ac:dyDescent="0.3">
      <c r="A24" s="29"/>
      <c r="B24" s="522"/>
      <c r="C24" s="510"/>
      <c r="D24" s="433" t="s">
        <v>35</v>
      </c>
      <c r="E24" s="493"/>
      <c r="F24" s="523">
        <f>ROUND(F16+F23,2)</f>
        <v>1788994706.52</v>
      </c>
      <c r="G24" s="524">
        <f>G16+G23</f>
        <v>0.99999999999997391</v>
      </c>
      <c r="H24" s="525">
        <f>H16+H23</f>
        <v>183917</v>
      </c>
      <c r="I24" s="526">
        <f>I16+I23</f>
        <v>1</v>
      </c>
      <c r="J24" s="33"/>
      <c r="K24" s="133"/>
      <c r="M24" s="484"/>
      <c r="N24" s="487"/>
      <c r="O24" s="486"/>
      <c r="P24" s="485"/>
      <c r="Q24" s="486"/>
    </row>
    <row r="25" spans="1:17" ht="13" x14ac:dyDescent="0.25">
      <c r="A25" s="29"/>
      <c r="B25" s="522"/>
      <c r="C25" s="458"/>
      <c r="D25" s="458"/>
      <c r="E25" s="458"/>
      <c r="F25" s="458"/>
      <c r="G25" s="458"/>
      <c r="H25" s="458"/>
      <c r="I25" s="458"/>
      <c r="J25" s="458"/>
      <c r="K25" s="133"/>
      <c r="M25" s="484"/>
      <c r="N25" s="487"/>
      <c r="O25" s="486"/>
      <c r="P25" s="485"/>
      <c r="Q25" s="486"/>
    </row>
    <row r="26" spans="1:17" ht="15" thickBot="1" x14ac:dyDescent="0.3">
      <c r="A26" s="29"/>
      <c r="B26" s="522"/>
      <c r="C26" s="519"/>
      <c r="D26" s="519"/>
      <c r="E26" s="519"/>
      <c r="F26" s="519"/>
      <c r="G26" s="519"/>
      <c r="H26" s="519"/>
      <c r="I26" s="519"/>
      <c r="J26" s="519"/>
      <c r="K26" s="133"/>
      <c r="M26" s="484"/>
      <c r="N26" s="487"/>
      <c r="O26" s="486"/>
      <c r="P26" s="485"/>
      <c r="Q26" s="486"/>
    </row>
    <row r="27" spans="1:17" ht="29.5" thickBot="1" x14ac:dyDescent="0.3">
      <c r="A27" s="29"/>
      <c r="B27" s="522"/>
      <c r="C27" s="527"/>
      <c r="D27" s="308" t="s">
        <v>146</v>
      </c>
      <c r="E27" s="343" t="s">
        <v>259</v>
      </c>
      <c r="F27" s="265" t="s">
        <v>260</v>
      </c>
      <c r="G27" s="289" t="s">
        <v>149</v>
      </c>
      <c r="H27" s="344" t="s">
        <v>261</v>
      </c>
      <c r="I27" s="527"/>
      <c r="J27" s="527"/>
      <c r="K27" s="133"/>
      <c r="M27" s="484"/>
      <c r="N27" s="487"/>
      <c r="O27" s="486"/>
      <c r="P27" s="485"/>
      <c r="Q27" s="486"/>
    </row>
    <row r="28" spans="1:17" x14ac:dyDescent="0.25">
      <c r="A28" s="29"/>
      <c r="B28" s="522"/>
      <c r="C28" s="527"/>
      <c r="D28" s="528" t="s">
        <v>280</v>
      </c>
      <c r="E28" s="529">
        <v>18056.53</v>
      </c>
      <c r="F28" s="530">
        <v>2.7773902029961416E-5</v>
      </c>
      <c r="G28" s="531">
        <v>1</v>
      </c>
      <c r="H28" s="532">
        <v>1.7076502732240437E-5</v>
      </c>
      <c r="I28" s="527"/>
      <c r="J28" s="527"/>
      <c r="K28" s="133"/>
      <c r="M28" s="484"/>
      <c r="N28" s="487"/>
      <c r="O28" s="486"/>
      <c r="P28" s="485"/>
      <c r="Q28" s="486"/>
    </row>
    <row r="29" spans="1:17" x14ac:dyDescent="0.25">
      <c r="A29" s="29"/>
      <c r="B29" s="522"/>
      <c r="C29" s="527"/>
      <c r="D29" s="533" t="s">
        <v>281</v>
      </c>
      <c r="E29" s="506">
        <v>36789.18</v>
      </c>
      <c r="F29" s="507">
        <v>5.6587787414448733E-5</v>
      </c>
      <c r="G29" s="534">
        <v>5</v>
      </c>
      <c r="H29" s="535">
        <v>8.5382513661202186E-5</v>
      </c>
      <c r="I29" s="527"/>
      <c r="J29" s="527"/>
      <c r="K29" s="133"/>
      <c r="M29" s="484"/>
      <c r="N29" s="487"/>
      <c r="O29" s="486"/>
      <c r="P29" s="485"/>
      <c r="Q29" s="486"/>
    </row>
    <row r="30" spans="1:17" x14ac:dyDescent="0.25">
      <c r="A30" s="29"/>
      <c r="B30" s="522"/>
      <c r="C30" s="527"/>
      <c r="D30" s="533" t="s">
        <v>282</v>
      </c>
      <c r="E30" s="506">
        <v>11250314.900000004</v>
      </c>
      <c r="F30" s="507">
        <v>1.7304827884361794E-2</v>
      </c>
      <c r="G30" s="534">
        <v>892</v>
      </c>
      <c r="H30" s="535">
        <v>1.523224043715847E-2</v>
      </c>
      <c r="I30" s="527"/>
      <c r="J30" s="527"/>
      <c r="K30" s="133"/>
      <c r="M30" s="484"/>
      <c r="N30" s="487"/>
      <c r="O30" s="486"/>
      <c r="P30" s="485"/>
      <c r="Q30" s="486"/>
    </row>
    <row r="31" spans="1:17" ht="13" x14ac:dyDescent="0.25">
      <c r="A31" s="29"/>
      <c r="B31" s="522"/>
      <c r="C31" s="527"/>
      <c r="D31" s="533" t="s">
        <v>283</v>
      </c>
      <c r="E31" s="506">
        <v>111636513.03000019</v>
      </c>
      <c r="F31" s="507">
        <v>0.17171525070773491</v>
      </c>
      <c r="G31" s="534">
        <v>9189</v>
      </c>
      <c r="H31" s="535">
        <v>0.15691598360655737</v>
      </c>
      <c r="I31" s="527"/>
      <c r="J31" s="527"/>
      <c r="K31" s="139"/>
      <c r="M31" s="455"/>
      <c r="N31" s="458"/>
      <c r="O31" s="536"/>
      <c r="P31" s="458"/>
      <c r="Q31" s="476"/>
    </row>
    <row r="32" spans="1:17" x14ac:dyDescent="0.25">
      <c r="A32" s="29"/>
      <c r="B32" s="522"/>
      <c r="C32" s="527"/>
      <c r="D32" s="533" t="s">
        <v>284</v>
      </c>
      <c r="E32" s="506">
        <v>283656602.03000247</v>
      </c>
      <c r="F32" s="507">
        <v>0.4363103362015317</v>
      </c>
      <c r="G32" s="534">
        <v>24936</v>
      </c>
      <c r="H32" s="535">
        <v>0.42581967213114752</v>
      </c>
      <c r="I32" s="527"/>
      <c r="J32" s="527"/>
      <c r="K32" s="139"/>
      <c r="M32" s="527"/>
      <c r="N32" s="527"/>
      <c r="O32" s="527"/>
      <c r="P32" s="527"/>
      <c r="Q32" s="527"/>
    </row>
    <row r="33" spans="1:17" x14ac:dyDescent="0.25">
      <c r="A33" s="29"/>
      <c r="B33" s="522"/>
      <c r="C33" s="527"/>
      <c r="D33" s="533" t="s">
        <v>285</v>
      </c>
      <c r="E33" s="506">
        <v>146250022.09000042</v>
      </c>
      <c r="F33" s="507">
        <v>0.22495649969331674</v>
      </c>
      <c r="G33" s="534">
        <v>14007</v>
      </c>
      <c r="H33" s="535">
        <v>0.2391905737704918</v>
      </c>
      <c r="I33" s="527"/>
      <c r="J33" s="527"/>
      <c r="K33" s="139"/>
      <c r="M33" s="527"/>
      <c r="N33" s="527"/>
      <c r="O33" s="527"/>
      <c r="P33" s="527"/>
      <c r="Q33" s="527"/>
    </row>
    <row r="34" spans="1:17" ht="13" thickBot="1" x14ac:dyDescent="0.3">
      <c r="A34" s="29"/>
      <c r="B34" s="522"/>
      <c r="C34" s="527"/>
      <c r="D34" s="533" t="s">
        <v>286</v>
      </c>
      <c r="E34" s="506">
        <v>97277492.29000023</v>
      </c>
      <c r="F34" s="507">
        <v>0.14962872382361359</v>
      </c>
      <c r="G34" s="534">
        <v>9530</v>
      </c>
      <c r="H34" s="535">
        <v>0.16273907103825136</v>
      </c>
      <c r="I34" s="527"/>
      <c r="J34" s="527"/>
      <c r="K34" s="139"/>
      <c r="M34" s="527"/>
      <c r="N34" s="527"/>
      <c r="O34" s="527"/>
      <c r="P34" s="527"/>
      <c r="Q34" s="527"/>
    </row>
    <row r="35" spans="1:17" ht="14" thickTop="1" thickBot="1" x14ac:dyDescent="0.3">
      <c r="A35" s="29"/>
      <c r="B35" s="522"/>
      <c r="C35" s="527"/>
      <c r="D35" s="450" t="s">
        <v>35</v>
      </c>
      <c r="E35" s="451">
        <f>SUM(E28:E34)</f>
        <v>650125790.05000329</v>
      </c>
      <c r="F35" s="537">
        <f>ROUND(SUM(F28:F34),0)</f>
        <v>1</v>
      </c>
      <c r="G35" s="453">
        <f>SUM(G28:G34)</f>
        <v>58560</v>
      </c>
      <c r="H35" s="538">
        <f>SUM(H28:H34)</f>
        <v>1</v>
      </c>
      <c r="I35" s="527"/>
      <c r="J35" s="527"/>
      <c r="K35" s="139"/>
      <c r="M35" s="527"/>
      <c r="N35" s="527"/>
      <c r="O35" s="527"/>
      <c r="P35" s="527"/>
      <c r="Q35" s="527"/>
    </row>
    <row r="36" spans="1:17" ht="14.5" x14ac:dyDescent="0.25">
      <c r="A36" s="29"/>
      <c r="B36" s="522"/>
      <c r="C36" s="527"/>
      <c r="D36" s="527"/>
      <c r="E36" s="527"/>
      <c r="F36" s="527"/>
      <c r="G36" s="527"/>
      <c r="H36" s="527"/>
      <c r="I36" s="527"/>
      <c r="J36" s="527"/>
      <c r="K36" s="139"/>
      <c r="M36" s="171"/>
      <c r="N36" s="142"/>
      <c r="O36" s="172"/>
      <c r="P36" s="305"/>
      <c r="Q36" s="305"/>
    </row>
    <row r="37" spans="1:17" ht="13" thickBot="1" x14ac:dyDescent="0.3">
      <c r="A37" s="29"/>
      <c r="B37" s="20"/>
      <c r="C37" s="527"/>
      <c r="D37" s="527"/>
      <c r="E37" s="527"/>
      <c r="F37" s="527"/>
      <c r="G37" s="527"/>
      <c r="H37" s="527"/>
      <c r="I37" s="527"/>
      <c r="J37" s="527"/>
      <c r="K37" s="139"/>
      <c r="M37" s="484"/>
      <c r="N37" s="487"/>
      <c r="O37" s="486"/>
      <c r="P37" s="485"/>
      <c r="Q37" s="486"/>
    </row>
    <row r="38" spans="1:17" ht="29.5" thickBot="1" x14ac:dyDescent="0.3">
      <c r="A38" s="29"/>
      <c r="B38" s="20"/>
      <c r="C38" s="527"/>
      <c r="D38" s="308" t="s">
        <v>147</v>
      </c>
      <c r="E38" s="343" t="s">
        <v>259</v>
      </c>
      <c r="F38" s="265" t="s">
        <v>260</v>
      </c>
      <c r="G38" s="289" t="s">
        <v>149</v>
      </c>
      <c r="H38" s="344" t="s">
        <v>261</v>
      </c>
      <c r="I38" s="527"/>
      <c r="J38" s="527"/>
      <c r="K38" s="139"/>
      <c r="M38" s="484"/>
      <c r="N38" s="487"/>
      <c r="O38" s="486"/>
      <c r="P38" s="485"/>
      <c r="Q38" s="486"/>
    </row>
    <row r="39" spans="1:17" x14ac:dyDescent="0.25">
      <c r="A39" s="29"/>
      <c r="B39" s="20"/>
      <c r="C39" s="527"/>
      <c r="D39" s="533" t="s">
        <v>280</v>
      </c>
      <c r="E39" s="529">
        <v>219856178.21000028</v>
      </c>
      <c r="F39" s="530">
        <v>0.33817482950967243</v>
      </c>
      <c r="G39" s="531">
        <v>20831</v>
      </c>
      <c r="H39" s="532">
        <v>0.35572062841530055</v>
      </c>
      <c r="I39" s="527"/>
      <c r="J39" s="527"/>
      <c r="K39" s="139"/>
      <c r="M39" s="484"/>
      <c r="N39" s="487"/>
      <c r="O39" s="486"/>
      <c r="P39" s="485"/>
      <c r="Q39" s="486"/>
    </row>
    <row r="40" spans="1:17" x14ac:dyDescent="0.25">
      <c r="A40" s="29"/>
      <c r="B40" s="20"/>
      <c r="C40" s="20"/>
      <c r="D40" s="533" t="s">
        <v>281</v>
      </c>
      <c r="E40" s="506">
        <v>243914739.70000023</v>
      </c>
      <c r="F40" s="507">
        <v>0.37518083951298209</v>
      </c>
      <c r="G40" s="534">
        <v>21925</v>
      </c>
      <c r="H40" s="535">
        <v>0.3744023224043716</v>
      </c>
      <c r="I40" s="20"/>
      <c r="J40" s="20"/>
      <c r="K40" s="139"/>
      <c r="M40" s="484"/>
      <c r="N40" s="487"/>
      <c r="O40" s="486"/>
      <c r="P40" s="485"/>
      <c r="Q40" s="486"/>
    </row>
    <row r="41" spans="1:17" x14ac:dyDescent="0.25">
      <c r="A41" s="29"/>
      <c r="B41" s="20"/>
      <c r="C41" s="20"/>
      <c r="D41" s="533" t="s">
        <v>282</v>
      </c>
      <c r="E41" s="506">
        <v>155316593.57000059</v>
      </c>
      <c r="F41" s="507">
        <v>0.2389023723517493</v>
      </c>
      <c r="G41" s="534">
        <v>13240</v>
      </c>
      <c r="H41" s="535">
        <v>0.22609289617486339</v>
      </c>
      <c r="I41" s="20"/>
      <c r="J41" s="20"/>
      <c r="K41" s="139"/>
      <c r="M41" s="484"/>
      <c r="N41" s="487"/>
      <c r="O41" s="486"/>
      <c r="P41" s="485"/>
      <c r="Q41" s="486"/>
    </row>
    <row r="42" spans="1:17" x14ac:dyDescent="0.25">
      <c r="A42" s="29"/>
      <c r="B42" s="20"/>
      <c r="C42" s="20"/>
      <c r="D42" s="533" t="s">
        <v>283</v>
      </c>
      <c r="E42" s="506">
        <v>30702696.940000013</v>
      </c>
      <c r="F42" s="507">
        <v>4.7225779087518835E-2</v>
      </c>
      <c r="G42" s="534">
        <v>2550</v>
      </c>
      <c r="H42" s="535">
        <v>4.3545081967213115E-2</v>
      </c>
      <c r="I42" s="20"/>
      <c r="J42" s="20"/>
      <c r="K42" s="139"/>
      <c r="M42" s="484"/>
      <c r="N42" s="487"/>
      <c r="O42" s="486"/>
      <c r="P42" s="485"/>
      <c r="Q42" s="486"/>
    </row>
    <row r="43" spans="1:17" s="33" customFormat="1" ht="15" customHeight="1" x14ac:dyDescent="0.25">
      <c r="A43" s="29"/>
      <c r="B43" s="20"/>
      <c r="C43" s="20"/>
      <c r="D43" s="533" t="s">
        <v>284</v>
      </c>
      <c r="E43" s="506">
        <v>335581.63000000006</v>
      </c>
      <c r="F43" s="507">
        <v>5.1617953807707039E-4</v>
      </c>
      <c r="G43" s="534">
        <v>14</v>
      </c>
      <c r="H43" s="535">
        <v>2.3907103825136612E-4</v>
      </c>
      <c r="I43" s="20"/>
      <c r="J43" s="20"/>
      <c r="K43" s="75"/>
      <c r="M43" s="455"/>
      <c r="N43" s="458"/>
      <c r="O43" s="536"/>
      <c r="P43" s="458"/>
      <c r="Q43" s="476"/>
    </row>
    <row r="44" spans="1:17" s="33" customFormat="1" ht="15" customHeight="1" thickBot="1" x14ac:dyDescent="0.3">
      <c r="A44" s="29"/>
      <c r="B44" s="20"/>
      <c r="C44" s="20"/>
      <c r="D44" s="533" t="s">
        <v>286</v>
      </c>
      <c r="E44" s="506">
        <v>0</v>
      </c>
      <c r="F44" s="507">
        <v>0</v>
      </c>
      <c r="G44" s="534">
        <v>0</v>
      </c>
      <c r="H44" s="535">
        <v>0</v>
      </c>
      <c r="I44" s="20"/>
      <c r="J44" s="20"/>
      <c r="K44" s="75"/>
      <c r="M44" s="455"/>
      <c r="N44" s="458"/>
      <c r="O44" s="536"/>
      <c r="P44" s="458"/>
      <c r="Q44" s="476"/>
    </row>
    <row r="45" spans="1:17" s="20" customFormat="1" ht="14" thickTop="1" thickBot="1" x14ac:dyDescent="0.3">
      <c r="A45" s="29"/>
      <c r="D45" s="450" t="s">
        <v>35</v>
      </c>
      <c r="E45" s="451">
        <f>SUM(E39:E44)</f>
        <v>650125790.05000114</v>
      </c>
      <c r="F45" s="537">
        <f>ROUND(SUM(F39:F44),0)</f>
        <v>1</v>
      </c>
      <c r="G45" s="453">
        <f>SUM(G39:G44)</f>
        <v>58560</v>
      </c>
      <c r="H45" s="538">
        <f>SUM(H39:H44)</f>
        <v>1</v>
      </c>
      <c r="K45" s="139"/>
      <c r="M45" s="152"/>
      <c r="N45" s="12"/>
      <c r="O45" s="153"/>
      <c r="P45" s="154"/>
      <c r="Q45" s="153"/>
    </row>
    <row r="46" spans="1:17" s="20" customFormat="1" x14ac:dyDescent="0.25">
      <c r="A46" s="35"/>
      <c r="B46" s="26"/>
      <c r="C46" s="539"/>
      <c r="D46" s="197"/>
      <c r="E46" s="10"/>
      <c r="F46" s="198"/>
      <c r="G46" s="199"/>
      <c r="H46" s="198"/>
      <c r="I46" s="539"/>
      <c r="J46" s="539"/>
      <c r="K46" s="151"/>
      <c r="M46" s="152"/>
      <c r="N46" s="12"/>
      <c r="O46" s="153"/>
      <c r="P46" s="154"/>
      <c r="Q46" s="153"/>
    </row>
    <row r="47" spans="1:17" s="20" customFormat="1" x14ac:dyDescent="0.25">
      <c r="B47" s="13"/>
      <c r="C47" s="527"/>
      <c r="D47" s="152"/>
      <c r="E47" s="12"/>
      <c r="F47" s="153"/>
      <c r="G47" s="154"/>
      <c r="H47" s="153"/>
      <c r="I47" s="527"/>
      <c r="J47" s="527"/>
      <c r="M47" s="152"/>
      <c r="N47" s="12"/>
      <c r="O47" s="153"/>
      <c r="P47" s="154"/>
      <c r="Q47" s="153"/>
    </row>
    <row r="48" spans="1:17" s="20" customFormat="1" x14ac:dyDescent="0.25">
      <c r="B48" s="13"/>
      <c r="C48" s="527"/>
      <c r="D48" s="152"/>
      <c r="E48" s="12"/>
      <c r="F48" s="153"/>
      <c r="G48" s="154"/>
      <c r="H48" s="153"/>
      <c r="I48" s="527"/>
      <c r="J48" s="527"/>
      <c r="M48" s="152"/>
      <c r="N48" s="12"/>
      <c r="O48" s="153"/>
      <c r="P48" s="154"/>
      <c r="Q48" s="153"/>
    </row>
    <row r="49" spans="2:17" s="20" customFormat="1" x14ac:dyDescent="0.25">
      <c r="B49" s="13"/>
      <c r="C49" s="527"/>
      <c r="D49" s="152"/>
      <c r="E49" s="12"/>
      <c r="F49" s="153"/>
      <c r="G49" s="154"/>
      <c r="H49" s="153"/>
      <c r="I49" s="527"/>
      <c r="J49" s="527"/>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20" customFormat="1" x14ac:dyDescent="0.25">
      <c r="B51" s="13"/>
      <c r="C51" s="12"/>
      <c r="D51" s="152"/>
      <c r="E51" s="12"/>
      <c r="F51" s="153"/>
      <c r="G51" s="154"/>
      <c r="H51" s="153"/>
      <c r="I51" s="138"/>
      <c r="M51" s="152"/>
      <c r="N51" s="12"/>
      <c r="O51" s="153"/>
      <c r="P51" s="154"/>
      <c r="Q51" s="153"/>
    </row>
    <row r="52" spans="2:17" s="20" customFormat="1" x14ac:dyDescent="0.25">
      <c r="B52" s="13"/>
      <c r="C52" s="12"/>
      <c r="D52" s="152"/>
      <c r="E52" s="12"/>
      <c r="F52" s="153"/>
      <c r="G52" s="154"/>
      <c r="H52" s="153"/>
      <c r="I52" s="138"/>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5"/>
      <c r="N58" s="156"/>
      <c r="O58" s="181"/>
      <c r="P58" s="158"/>
      <c r="Q58" s="181"/>
    </row>
    <row r="59" spans="2:17" s="20" customFormat="1" x14ac:dyDescent="0.25">
      <c r="B59" s="13"/>
      <c r="C59" s="12"/>
      <c r="D59" s="152"/>
      <c r="E59" s="12"/>
      <c r="F59" s="153"/>
      <c r="G59" s="154"/>
      <c r="H59" s="153"/>
      <c r="I59" s="138"/>
      <c r="M59" s="155"/>
      <c r="N59" s="155"/>
      <c r="O59" s="155"/>
      <c r="P59" s="155"/>
      <c r="Q59" s="155"/>
    </row>
    <row r="60" spans="2:17" s="20" customFormat="1" x14ac:dyDescent="0.25">
      <c r="B60" s="13"/>
      <c r="C60" s="12"/>
      <c r="D60" s="155"/>
      <c r="E60" s="156"/>
      <c r="F60" s="181"/>
      <c r="G60" s="158"/>
      <c r="H60" s="181"/>
      <c r="I60" s="138"/>
      <c r="M60" s="155"/>
      <c r="N60" s="155"/>
      <c r="O60" s="155"/>
      <c r="P60" s="155"/>
      <c r="Q60" s="155"/>
    </row>
    <row r="61" spans="2:17" s="20" customFormat="1" x14ac:dyDescent="0.25">
      <c r="B61" s="13"/>
      <c r="C61" s="12"/>
      <c r="D61" s="155"/>
      <c r="E61" s="155"/>
      <c r="F61" s="155"/>
      <c r="G61" s="155"/>
      <c r="H61" s="155"/>
      <c r="I61" s="138"/>
      <c r="M61" s="159"/>
      <c r="N61" s="182"/>
      <c r="O61" s="155"/>
      <c r="P61" s="155"/>
      <c r="Q61" s="155"/>
    </row>
    <row r="62" spans="2:17" s="20" customFormat="1" x14ac:dyDescent="0.25">
      <c r="B62" s="13"/>
      <c r="C62" s="12"/>
      <c r="D62" s="155"/>
      <c r="E62" s="155"/>
      <c r="F62" s="155"/>
      <c r="G62" s="155"/>
      <c r="H62" s="155"/>
      <c r="I62" s="138"/>
      <c r="M62" s="156"/>
      <c r="N62" s="182"/>
      <c r="O62" s="155"/>
      <c r="P62" s="155"/>
      <c r="Q62" s="155"/>
    </row>
    <row r="63" spans="2:17" s="20" customFormat="1" x14ac:dyDescent="0.25">
      <c r="B63" s="13"/>
      <c r="C63" s="12"/>
      <c r="D63" s="159"/>
      <c r="E63" s="182"/>
      <c r="F63" s="155"/>
      <c r="G63" s="155"/>
      <c r="H63" s="155"/>
      <c r="I63" s="138"/>
      <c r="M63" s="155"/>
      <c r="N63" s="182"/>
      <c r="O63" s="155"/>
      <c r="P63" s="155"/>
      <c r="Q63" s="155"/>
    </row>
    <row r="64" spans="2:17" s="20" customFormat="1" ht="14" x14ac:dyDescent="0.25">
      <c r="B64" s="155"/>
      <c r="C64" s="12"/>
      <c r="D64" s="156"/>
      <c r="E64" s="182"/>
      <c r="F64" s="155"/>
      <c r="G64" s="155"/>
      <c r="H64" s="155"/>
      <c r="I64" s="138"/>
      <c r="M64" s="161"/>
      <c r="N64" s="161"/>
      <c r="O64" s="161"/>
      <c r="P64" s="161"/>
      <c r="Q64" s="161"/>
    </row>
    <row r="65" spans="2:17" s="20" customFormat="1" ht="14" x14ac:dyDescent="0.25">
      <c r="B65" s="33"/>
      <c r="C65" s="12"/>
      <c r="D65" s="155"/>
      <c r="E65" s="182"/>
      <c r="F65" s="155"/>
      <c r="G65" s="155"/>
      <c r="H65" s="155"/>
      <c r="I65" s="138"/>
      <c r="M65" s="161"/>
      <c r="N65" s="161"/>
      <c r="O65" s="161"/>
      <c r="P65" s="161"/>
      <c r="Q65" s="161"/>
    </row>
    <row r="66" spans="2:17" s="20" customFormat="1" ht="14" x14ac:dyDescent="0.25">
      <c r="B66" s="33"/>
      <c r="C66" s="12"/>
      <c r="D66" s="161"/>
      <c r="E66" s="161"/>
      <c r="F66" s="161"/>
      <c r="G66" s="161"/>
      <c r="H66" s="161"/>
      <c r="I66" s="138"/>
      <c r="M66" s="162"/>
      <c r="N66" s="183"/>
      <c r="O66" s="161"/>
      <c r="P66" s="161"/>
      <c r="Q66" s="161"/>
    </row>
    <row r="67" spans="2:17" s="20" customFormat="1" ht="14" x14ac:dyDescent="0.25">
      <c r="B67" s="159"/>
      <c r="C67" s="12"/>
      <c r="D67" s="161"/>
      <c r="E67" s="161"/>
      <c r="F67" s="161"/>
      <c r="G67" s="161"/>
      <c r="H67" s="161"/>
      <c r="I67" s="138"/>
      <c r="M67" s="164"/>
      <c r="N67" s="183"/>
      <c r="O67" s="161"/>
      <c r="P67" s="161"/>
      <c r="Q67" s="161"/>
    </row>
    <row r="68" spans="2:17" s="20" customFormat="1" ht="14" x14ac:dyDescent="0.25">
      <c r="B68" s="165"/>
      <c r="C68" s="156"/>
      <c r="D68" s="162"/>
      <c r="E68" s="183"/>
      <c r="F68" s="161"/>
      <c r="G68" s="161"/>
      <c r="H68" s="161"/>
      <c r="I68" s="138"/>
      <c r="M68" s="161"/>
      <c r="N68" s="183"/>
      <c r="O68" s="161"/>
      <c r="P68" s="161"/>
      <c r="Q68" s="161"/>
    </row>
    <row r="69" spans="2:17" s="20" customFormat="1" ht="14" x14ac:dyDescent="0.25">
      <c r="C69" s="33"/>
      <c r="D69" s="164"/>
      <c r="E69" s="183"/>
      <c r="F69" s="161"/>
      <c r="G69" s="161"/>
      <c r="H69" s="161"/>
      <c r="I69" s="138"/>
    </row>
    <row r="70" spans="2:17" s="20" customFormat="1" ht="14" x14ac:dyDescent="0.25">
      <c r="C70" s="33"/>
      <c r="D70" s="161"/>
      <c r="E70" s="183"/>
      <c r="F70" s="161"/>
      <c r="G70" s="161"/>
      <c r="H70" s="161"/>
      <c r="I70" s="138"/>
    </row>
    <row r="71" spans="2:17" s="20" customFormat="1" x14ac:dyDescent="0.25">
      <c r="C71" s="182"/>
      <c r="I71" s="138"/>
    </row>
    <row r="72" spans="2:17" s="20" customFormat="1" x14ac:dyDescent="0.25">
      <c r="C72" s="182"/>
      <c r="I72" s="138"/>
    </row>
    <row r="73" spans="2:17" s="20" customFormat="1" x14ac:dyDescent="0.25">
      <c r="C73" s="182"/>
      <c r="I73" s="138"/>
    </row>
    <row r="74" spans="2:17" s="20" customFormat="1" x14ac:dyDescent="0.25">
      <c r="I74" s="138"/>
    </row>
    <row r="75" spans="2:17" s="20" customFormat="1" x14ac:dyDescent="0.25">
      <c r="I75" s="138"/>
    </row>
    <row r="76" spans="2:17" s="20" customFormat="1" x14ac:dyDescent="0.25">
      <c r="I76" s="138"/>
    </row>
    <row r="77" spans="2:17" s="20" customFormat="1" x14ac:dyDescent="0.25">
      <c r="I77" s="138"/>
    </row>
    <row r="78" spans="2:17" s="20" customFormat="1" x14ac:dyDescent="0.25">
      <c r="I78" s="138"/>
    </row>
    <row r="79" spans="2:17" s="20" customFormat="1" x14ac:dyDescent="0.25">
      <c r="I79" s="138"/>
    </row>
    <row r="80" spans="2:17" s="20" customFormat="1" x14ac:dyDescent="0.25">
      <c r="I80" s="138"/>
    </row>
    <row r="81" spans="9:9" s="20" customFormat="1" x14ac:dyDescent="0.25">
      <c r="I81" s="138"/>
    </row>
    <row r="82" spans="9:9" s="20" customFormat="1" x14ac:dyDescent="0.25">
      <c r="I82" s="138"/>
    </row>
    <row r="83" spans="9:9" s="20" customFormat="1" x14ac:dyDescent="0.25">
      <c r="I83" s="138"/>
    </row>
    <row r="84" spans="9:9" s="20" customFormat="1" x14ac:dyDescent="0.25">
      <c r="I84" s="138"/>
    </row>
    <row r="85" spans="9:9" s="20" customFormat="1" x14ac:dyDescent="0.25">
      <c r="I85" s="138"/>
    </row>
    <row r="86" spans="9:9" s="20" customFormat="1" x14ac:dyDescent="0.25">
      <c r="I86" s="138"/>
    </row>
    <row r="87" spans="9:9" s="20" customFormat="1" x14ac:dyDescent="0.25">
      <c r="I87" s="138"/>
    </row>
    <row r="88" spans="9:9" s="20" customFormat="1" x14ac:dyDescent="0.25">
      <c r="I88" s="138"/>
    </row>
    <row r="89" spans="9:9" s="20" customFormat="1" x14ac:dyDescent="0.25">
      <c r="I89" s="138"/>
    </row>
    <row r="90" spans="9:9" s="20" customFormat="1" x14ac:dyDescent="0.25">
      <c r="I90" s="138"/>
    </row>
    <row r="91" spans="9:9" s="20" customFormat="1" x14ac:dyDescent="0.25">
      <c r="I91" s="138"/>
    </row>
    <row r="92" spans="9:9" s="20" customFormat="1" x14ac:dyDescent="0.25">
      <c r="I92" s="138"/>
    </row>
    <row r="93" spans="9:9" s="20" customFormat="1" x14ac:dyDescent="0.25">
      <c r="I93" s="138"/>
    </row>
    <row r="94" spans="9:9" s="20" customFormat="1" x14ac:dyDescent="0.25">
      <c r="I94" s="138"/>
    </row>
    <row r="95" spans="9:9" s="20" customFormat="1" x14ac:dyDescent="0.25">
      <c r="I95" s="138"/>
    </row>
    <row r="96" spans="9: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row r="293" spans="9:9" s="20" customFormat="1" x14ac:dyDescent="0.25"/>
    <row r="294" spans="9:9" s="20" customFormat="1" x14ac:dyDescent="0.25"/>
    <row r="295" spans="9:9" s="20" customFormat="1" x14ac:dyDescent="0.25"/>
    <row r="296" spans="9:9" s="20" customFormat="1" x14ac:dyDescent="0.25"/>
    <row r="297" spans="9:9" s="20" customFormat="1" x14ac:dyDescent="0.25"/>
    <row r="298" spans="9:9" s="20" customFormat="1" x14ac:dyDescent="0.25"/>
    <row r="299" spans="9:9" s="20" customFormat="1" x14ac:dyDescent="0.25"/>
    <row r="300" spans="9:9" s="20" customFormat="1" x14ac:dyDescent="0.25"/>
    <row r="301" spans="9:9" s="20" customFormat="1" x14ac:dyDescent="0.25"/>
    <row r="302" spans="9:9" s="20" customFormat="1" x14ac:dyDescent="0.25"/>
    <row r="303" spans="9:9" s="20" customFormat="1" x14ac:dyDescent="0.25"/>
    <row r="304" spans="9:9"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pans="3:10" s="20" customFormat="1" x14ac:dyDescent="0.25"/>
    <row r="2226" spans="3:10" s="20" customFormat="1" x14ac:dyDescent="0.25"/>
    <row r="2227" spans="3:10" s="20" customFormat="1" x14ac:dyDescent="0.25"/>
    <row r="2228" spans="3:10" x14ac:dyDescent="0.25">
      <c r="C2228" s="20"/>
      <c r="D2228" s="20"/>
      <c r="E2228" s="20"/>
      <c r="F2228" s="20"/>
      <c r="G2228" s="20"/>
      <c r="H2228" s="20"/>
      <c r="I2228" s="20"/>
      <c r="J2228" s="20"/>
    </row>
    <row r="2229" spans="3:10" x14ac:dyDescent="0.25">
      <c r="C2229" s="20"/>
      <c r="D2229" s="20"/>
      <c r="E2229" s="20"/>
      <c r="F2229" s="20"/>
      <c r="G2229" s="20"/>
      <c r="H2229" s="20"/>
      <c r="I2229" s="20"/>
      <c r="J2229" s="20"/>
    </row>
    <row r="2230" spans="3:10" x14ac:dyDescent="0.25">
      <c r="C2230" s="20"/>
      <c r="I2230" s="20"/>
      <c r="J2230" s="20"/>
    </row>
    <row r="2231" spans="3:10" x14ac:dyDescent="0.25">
      <c r="C2231" s="20"/>
      <c r="I2231" s="20"/>
      <c r="J2231" s="20"/>
    </row>
  </sheetData>
  <mergeCells count="3">
    <mergeCell ref="D14:D16"/>
    <mergeCell ref="E17:E19"/>
    <mergeCell ref="E20:E22"/>
  </mergeCells>
  <pageMargins left="0.70866141732283472" right="0.70866141732283472" top="1.0236220472440944" bottom="1.0236220472440944" header="0.39370078740157483" footer="0.39370078740157483"/>
  <pageSetup paperSize="9" scale="64" orientation="landscape" r:id="rId1"/>
  <headerFooter alignWithMargins="0">
    <oddFooter>&amp;L&amp;"Frutiger 57Cn,Standard"&amp;8
Santander Consumer Bank AG
Santander-Platz 1
41061 Mönchengladbach</oddFooter>
  </headerFooter>
  <colBreaks count="1" manualBreakCount="1">
    <brk id="1"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5"/>
  <sheetViews>
    <sheetView tabSelected="1" view="pageBreakPreview" zoomScale="70" zoomScaleNormal="100" zoomScaleSheetLayoutView="70" workbookViewId="0">
      <selection activeCell="B3" sqref="B3"/>
    </sheetView>
  </sheetViews>
  <sheetFormatPr baseColWidth="10" defaultColWidth="9.1796875" defaultRowHeight="12.5" x14ac:dyDescent="0.25"/>
  <cols>
    <col min="1" max="1" width="1.1796875" style="5" customWidth="1"/>
    <col min="2" max="2" width="53.1796875" style="5" bestFit="1" customWidth="1"/>
    <col min="3" max="3" width="14.81640625" style="4" bestFit="1" customWidth="1"/>
    <col min="4" max="4" width="21.453125" style="5" bestFit="1" customWidth="1"/>
    <col min="5" max="5" width="5.1796875" style="5" bestFit="1" customWidth="1"/>
    <col min="6" max="6" width="19.1796875" style="5" customWidth="1"/>
    <col min="7" max="7" width="3" style="5" bestFit="1" customWidth="1"/>
    <col min="8" max="8" width="16.81640625" style="5" customWidth="1"/>
    <col min="9" max="9" width="2.1796875" style="5" bestFit="1" customWidth="1"/>
    <col min="10" max="10" width="15.81640625" style="5" customWidth="1"/>
    <col min="11" max="11" width="1.1796875" style="5" customWidth="1"/>
    <col min="12" max="16384" width="9.1796875" style="5"/>
  </cols>
  <sheetData>
    <row r="1" spans="1:13" ht="6" customHeight="1" x14ac:dyDescent="0.25">
      <c r="A1" s="65"/>
      <c r="B1" s="66"/>
      <c r="C1" s="67"/>
      <c r="D1" s="66"/>
      <c r="E1" s="66"/>
      <c r="F1" s="66"/>
      <c r="G1" s="66"/>
      <c r="H1" s="66"/>
      <c r="I1" s="66"/>
      <c r="J1" s="66"/>
      <c r="K1" s="68"/>
    </row>
    <row r="2" spans="1:13" ht="18" customHeight="1" x14ac:dyDescent="0.25">
      <c r="A2" s="32"/>
      <c r="B2" s="69" t="s">
        <v>352</v>
      </c>
      <c r="C2" s="33"/>
      <c r="D2" s="70" t="s">
        <v>451</v>
      </c>
      <c r="E2" s="71"/>
      <c r="F2" s="72">
        <v>45973</v>
      </c>
      <c r="G2" s="73"/>
      <c r="H2" s="73"/>
      <c r="I2" s="71"/>
      <c r="J2" s="74"/>
      <c r="K2" s="75"/>
      <c r="M2" s="76"/>
    </row>
    <row r="3" spans="1:13" ht="18" customHeight="1" x14ac:dyDescent="0.25">
      <c r="A3" s="32"/>
      <c r="B3" s="69" t="s">
        <v>0</v>
      </c>
      <c r="C3" s="77"/>
      <c r="D3" s="78" t="s">
        <v>2</v>
      </c>
      <c r="E3" s="79"/>
      <c r="F3" s="80">
        <v>45975</v>
      </c>
      <c r="G3" s="81"/>
      <c r="H3" s="81"/>
      <c r="I3" s="79"/>
      <c r="J3" s="82"/>
      <c r="K3" s="75"/>
    </row>
    <row r="4" spans="1:13" ht="12.75" customHeight="1" x14ac:dyDescent="0.25">
      <c r="A4" s="32"/>
      <c r="B4" s="83"/>
      <c r="C4" s="77"/>
      <c r="D4" s="78" t="s">
        <v>3</v>
      </c>
      <c r="E4" s="79"/>
      <c r="F4" s="84">
        <v>61</v>
      </c>
      <c r="G4" s="81"/>
      <c r="H4" s="85"/>
      <c r="I4" s="79"/>
      <c r="J4" s="86"/>
      <c r="K4" s="75"/>
    </row>
    <row r="5" spans="1:13" ht="18" customHeight="1" x14ac:dyDescent="0.25">
      <c r="A5" s="32"/>
      <c r="B5" s="87" t="s">
        <v>32</v>
      </c>
      <c r="C5" s="77"/>
      <c r="D5" s="78" t="s">
        <v>1</v>
      </c>
      <c r="E5" s="79"/>
      <c r="F5" s="88">
        <v>45975</v>
      </c>
      <c r="G5" s="81"/>
      <c r="H5" s="85"/>
      <c r="I5" s="79"/>
      <c r="J5" s="86"/>
      <c r="K5" s="75"/>
    </row>
    <row r="6" spans="1:13" ht="15" customHeight="1" x14ac:dyDescent="0.25">
      <c r="A6" s="32"/>
      <c r="B6" s="89"/>
      <c r="C6" s="77"/>
      <c r="D6" s="78" t="s">
        <v>49</v>
      </c>
      <c r="E6" s="90" t="s">
        <v>33</v>
      </c>
      <c r="F6" s="80">
        <v>45944</v>
      </c>
      <c r="G6" s="91" t="s">
        <v>4</v>
      </c>
      <c r="H6" s="80">
        <f>F3</f>
        <v>45975</v>
      </c>
      <c r="I6" s="90" t="s">
        <v>14</v>
      </c>
      <c r="J6" s="92" t="str">
        <f>H6-F6&amp;" days"</f>
        <v>31 days</v>
      </c>
      <c r="K6" s="93"/>
      <c r="M6" s="94"/>
    </row>
    <row r="7" spans="1:13" x14ac:dyDescent="0.25">
      <c r="A7" s="32"/>
      <c r="B7" s="33"/>
      <c r="C7" s="33"/>
      <c r="D7" s="95" t="s">
        <v>142</v>
      </c>
      <c r="E7" s="96" t="s">
        <v>33</v>
      </c>
      <c r="F7" s="97" t="str">
        <f>"01."&amp;TEXT(F6,"MM.jjjj")</f>
        <v>01.10.2025</v>
      </c>
      <c r="G7" s="98" t="s">
        <v>4</v>
      </c>
      <c r="H7" s="97">
        <f>EOMONTH(F6,0)</f>
        <v>45961</v>
      </c>
      <c r="I7" s="99"/>
      <c r="J7" s="100"/>
      <c r="K7" s="75"/>
    </row>
    <row r="8" spans="1:13" ht="13" x14ac:dyDescent="0.25">
      <c r="A8" s="32"/>
      <c r="C8" s="33"/>
      <c r="D8" s="33"/>
      <c r="E8" s="101"/>
      <c r="F8" s="102"/>
      <c r="G8" s="103"/>
      <c r="H8" s="33"/>
      <c r="I8" s="33"/>
      <c r="J8" s="33"/>
      <c r="K8" s="75"/>
    </row>
    <row r="9" spans="1:13" ht="13" x14ac:dyDescent="0.25">
      <c r="A9" s="32"/>
      <c r="B9" s="33"/>
      <c r="C9" s="33"/>
      <c r="D9" s="33"/>
      <c r="E9" s="101"/>
      <c r="F9" s="102"/>
      <c r="G9" s="103"/>
      <c r="H9" s="33"/>
      <c r="I9" s="33"/>
      <c r="J9" s="33"/>
      <c r="K9" s="75"/>
    </row>
    <row r="10" spans="1:13" ht="13" x14ac:dyDescent="0.25">
      <c r="A10" s="32"/>
      <c r="B10" s="33"/>
      <c r="C10" s="5"/>
      <c r="D10" s="33"/>
      <c r="E10" s="101"/>
      <c r="F10" s="102"/>
      <c r="G10" s="103"/>
      <c r="H10" s="33"/>
      <c r="I10" s="33"/>
      <c r="J10" s="33"/>
      <c r="K10" s="75"/>
    </row>
    <row r="11" spans="1:13" ht="18" customHeight="1" x14ac:dyDescent="0.25">
      <c r="A11" s="32"/>
      <c r="B11" s="33"/>
      <c r="C11" s="5"/>
      <c r="D11" s="33"/>
      <c r="E11" s="101"/>
      <c r="F11" s="102"/>
      <c r="G11" s="103"/>
      <c r="H11" s="33"/>
      <c r="I11" s="33"/>
      <c r="J11" s="33"/>
      <c r="K11" s="75"/>
    </row>
    <row r="12" spans="1:13" x14ac:dyDescent="0.25">
      <c r="A12" s="32"/>
      <c r="B12" s="33"/>
      <c r="C12" s="5"/>
      <c r="D12" s="33"/>
      <c r="E12" s="33"/>
      <c r="F12" s="33"/>
      <c r="G12" s="33"/>
      <c r="H12" s="33"/>
      <c r="I12" s="33"/>
      <c r="J12" s="33"/>
      <c r="K12" s="75"/>
    </row>
    <row r="13" spans="1:13" ht="18" x14ac:dyDescent="0.25">
      <c r="A13" s="32"/>
      <c r="B13" s="69" t="s">
        <v>50</v>
      </c>
      <c r="C13" s="104" t="s">
        <v>57</v>
      </c>
      <c r="D13" s="69"/>
      <c r="E13" s="104"/>
      <c r="F13" s="33"/>
      <c r="G13" s="33"/>
      <c r="H13" s="104"/>
      <c r="I13" s="33"/>
      <c r="J13" s="105"/>
      <c r="K13" s="75"/>
    </row>
    <row r="14" spans="1:13" x14ac:dyDescent="0.25">
      <c r="A14" s="32"/>
      <c r="B14" s="33"/>
      <c r="C14" s="106"/>
      <c r="D14" s="33"/>
      <c r="E14" s="106"/>
      <c r="F14" s="33"/>
      <c r="G14" s="33"/>
      <c r="H14" s="106"/>
      <c r="I14" s="33"/>
      <c r="J14" s="33"/>
      <c r="K14" s="75"/>
    </row>
    <row r="15" spans="1:13" ht="15" customHeight="1" x14ac:dyDescent="0.25">
      <c r="A15" s="32"/>
      <c r="B15" s="20" t="s">
        <v>47</v>
      </c>
      <c r="C15" s="107">
        <v>1</v>
      </c>
      <c r="D15" s="185" t="s">
        <v>596</v>
      </c>
      <c r="E15" s="107"/>
      <c r="F15" s="33"/>
      <c r="G15" s="33"/>
      <c r="H15" s="107"/>
      <c r="I15" s="33"/>
      <c r="J15" s="33"/>
      <c r="K15" s="75"/>
    </row>
    <row r="16" spans="1:13" ht="15" customHeight="1" x14ac:dyDescent="0.25">
      <c r="A16" s="32"/>
      <c r="B16" s="20" t="s">
        <v>48</v>
      </c>
      <c r="C16" s="107">
        <v>2</v>
      </c>
      <c r="D16" s="5" t="s">
        <v>597</v>
      </c>
      <c r="E16" s="107"/>
      <c r="F16" s="33"/>
      <c r="G16" s="33"/>
      <c r="H16" s="107"/>
      <c r="I16" s="33"/>
      <c r="J16" s="20"/>
      <c r="K16" s="75"/>
    </row>
    <row r="17" spans="1:11" ht="15" customHeight="1" x14ac:dyDescent="0.25">
      <c r="A17" s="32"/>
      <c r="B17" s="20" t="s">
        <v>172</v>
      </c>
      <c r="C17" s="107">
        <v>3</v>
      </c>
      <c r="D17" s="5" t="s">
        <v>598</v>
      </c>
      <c r="E17" s="107"/>
      <c r="F17" s="33"/>
      <c r="G17" s="33"/>
      <c r="H17" s="107"/>
      <c r="I17" s="33"/>
      <c r="J17" s="105"/>
      <c r="K17" s="75"/>
    </row>
    <row r="18" spans="1:11" ht="15" customHeight="1" x14ac:dyDescent="0.25">
      <c r="A18" s="32"/>
      <c r="B18" s="20" t="s">
        <v>173</v>
      </c>
      <c r="C18" s="107">
        <v>4</v>
      </c>
      <c r="D18" s="955" t="s">
        <v>599</v>
      </c>
      <c r="E18" s="107"/>
      <c r="F18" s="33"/>
      <c r="G18" s="33"/>
      <c r="H18" s="107"/>
      <c r="I18" s="33"/>
      <c r="J18" s="105"/>
      <c r="K18" s="75"/>
    </row>
    <row r="19" spans="1:11" ht="15" customHeight="1" x14ac:dyDescent="0.25">
      <c r="A19" s="32"/>
      <c r="B19" s="20" t="s">
        <v>449</v>
      </c>
      <c r="C19" s="107">
        <v>5</v>
      </c>
      <c r="D19" s="108"/>
      <c r="E19" s="107"/>
      <c r="F19" s="33"/>
      <c r="G19" s="33"/>
      <c r="H19" s="107"/>
      <c r="I19" s="33"/>
      <c r="J19" s="105"/>
      <c r="K19" s="75"/>
    </row>
    <row r="20" spans="1:11" ht="15" customHeight="1" x14ac:dyDescent="0.25">
      <c r="A20" s="32"/>
      <c r="B20" s="20" t="s">
        <v>381</v>
      </c>
      <c r="C20" s="107">
        <v>6</v>
      </c>
      <c r="D20" s="108"/>
      <c r="E20" s="107"/>
      <c r="F20" s="33"/>
      <c r="G20" s="33"/>
      <c r="H20" s="107"/>
      <c r="I20" s="33"/>
      <c r="J20" s="109"/>
      <c r="K20" s="75"/>
    </row>
    <row r="21" spans="1:11" ht="15" customHeight="1" x14ac:dyDescent="0.25">
      <c r="A21" s="32"/>
      <c r="B21" s="20" t="s">
        <v>382</v>
      </c>
      <c r="C21" s="107">
        <v>7</v>
      </c>
      <c r="D21" s="108"/>
      <c r="E21" s="107"/>
      <c r="F21" s="33"/>
      <c r="G21" s="33"/>
      <c r="H21" s="107"/>
      <c r="I21" s="33"/>
      <c r="J21" s="110"/>
      <c r="K21" s="75"/>
    </row>
    <row r="22" spans="1:11" ht="15" customHeight="1" x14ac:dyDescent="0.25">
      <c r="A22" s="32"/>
      <c r="B22" s="20" t="s">
        <v>383</v>
      </c>
      <c r="C22" s="107">
        <v>8</v>
      </c>
      <c r="D22" s="108"/>
      <c r="E22" s="107"/>
      <c r="F22" s="33"/>
      <c r="G22" s="33"/>
      <c r="H22" s="107"/>
      <c r="I22" s="33"/>
      <c r="J22" s="110"/>
      <c r="K22" s="75"/>
    </row>
    <row r="23" spans="1:11" ht="15" customHeight="1" x14ac:dyDescent="0.25">
      <c r="A23" s="32"/>
      <c r="B23" s="20" t="s">
        <v>384</v>
      </c>
      <c r="C23" s="107">
        <v>9</v>
      </c>
      <c r="D23" s="108"/>
      <c r="E23" s="107"/>
      <c r="F23" s="33"/>
      <c r="G23" s="33"/>
      <c r="H23" s="107"/>
      <c r="I23" s="33"/>
      <c r="J23" s="110"/>
      <c r="K23" s="75"/>
    </row>
    <row r="24" spans="1:11" ht="15" customHeight="1" x14ac:dyDescent="0.25">
      <c r="A24" s="32"/>
      <c r="B24" s="20" t="s">
        <v>385</v>
      </c>
      <c r="C24" s="107">
        <v>10</v>
      </c>
      <c r="D24" s="108"/>
      <c r="E24" s="107"/>
      <c r="F24" s="33"/>
      <c r="G24" s="33"/>
      <c r="H24" s="107"/>
      <c r="I24" s="33"/>
      <c r="J24" s="110"/>
      <c r="K24" s="75"/>
    </row>
    <row r="25" spans="1:11" ht="15" customHeight="1" x14ac:dyDescent="0.25">
      <c r="A25" s="32"/>
      <c r="B25" s="20" t="s">
        <v>386</v>
      </c>
      <c r="C25" s="107">
        <v>11</v>
      </c>
      <c r="D25" s="108"/>
      <c r="E25" s="107"/>
      <c r="F25" s="33"/>
      <c r="G25" s="33"/>
      <c r="H25" s="107"/>
      <c r="I25" s="33"/>
      <c r="J25" s="110"/>
      <c r="K25" s="75"/>
    </row>
    <row r="26" spans="1:11" ht="15" customHeight="1" x14ac:dyDescent="0.25">
      <c r="A26" s="32"/>
      <c r="B26" s="20" t="s">
        <v>387</v>
      </c>
      <c r="C26" s="107">
        <v>12</v>
      </c>
      <c r="D26" s="108"/>
      <c r="E26" s="107"/>
      <c r="F26" s="33"/>
      <c r="G26" s="33"/>
      <c r="H26" s="107"/>
      <c r="I26" s="33"/>
      <c r="J26" s="110"/>
      <c r="K26" s="75"/>
    </row>
    <row r="27" spans="1:11" ht="15" customHeight="1" x14ac:dyDescent="0.25">
      <c r="A27" s="32"/>
      <c r="B27" s="20" t="s">
        <v>388</v>
      </c>
      <c r="C27" s="107">
        <v>13</v>
      </c>
      <c r="D27" s="108"/>
      <c r="E27" s="107"/>
      <c r="F27" s="33"/>
      <c r="G27" s="33"/>
      <c r="H27" s="107"/>
      <c r="I27" s="33"/>
      <c r="J27" s="110"/>
      <c r="K27" s="75"/>
    </row>
    <row r="28" spans="1:11" ht="15" customHeight="1" x14ac:dyDescent="0.25">
      <c r="A28" s="32"/>
      <c r="B28" s="20" t="s">
        <v>389</v>
      </c>
      <c r="C28" s="107">
        <v>14</v>
      </c>
      <c r="D28" s="108"/>
      <c r="E28" s="107"/>
      <c r="F28" s="33"/>
      <c r="G28" s="33"/>
      <c r="H28" s="107"/>
      <c r="I28" s="33"/>
      <c r="J28" s="110"/>
      <c r="K28" s="75"/>
    </row>
    <row r="29" spans="1:11" ht="15" customHeight="1" x14ac:dyDescent="0.25">
      <c r="A29" s="32"/>
      <c r="B29" s="20" t="s">
        <v>390</v>
      </c>
      <c r="C29" s="107">
        <v>15</v>
      </c>
      <c r="D29" s="108"/>
      <c r="E29" s="107"/>
      <c r="F29" s="33"/>
      <c r="G29" s="33"/>
      <c r="H29" s="107"/>
      <c r="I29" s="33"/>
      <c r="J29" s="110"/>
      <c r="K29" s="75"/>
    </row>
    <row r="30" spans="1:11" ht="15" customHeight="1" x14ac:dyDescent="0.25">
      <c r="A30" s="32"/>
      <c r="B30" s="20" t="s">
        <v>391</v>
      </c>
      <c r="C30" s="107">
        <v>16</v>
      </c>
      <c r="D30" s="108"/>
      <c r="E30" s="107"/>
      <c r="F30" s="33"/>
      <c r="G30" s="33"/>
      <c r="H30" s="107"/>
      <c r="I30" s="33"/>
      <c r="J30" s="110"/>
      <c r="K30" s="75"/>
    </row>
    <row r="31" spans="1:11" ht="15" customHeight="1" x14ac:dyDescent="0.25">
      <c r="A31" s="32"/>
      <c r="B31" s="20" t="s">
        <v>392</v>
      </c>
      <c r="C31" s="107">
        <v>17</v>
      </c>
      <c r="D31" s="108"/>
      <c r="E31" s="107"/>
      <c r="F31" s="33"/>
      <c r="G31" s="33"/>
      <c r="H31" s="107"/>
      <c r="I31" s="33"/>
      <c r="J31" s="110"/>
      <c r="K31" s="75"/>
    </row>
    <row r="32" spans="1:11" ht="15" customHeight="1" x14ac:dyDescent="0.25">
      <c r="A32" s="32"/>
      <c r="B32" s="20" t="s">
        <v>393</v>
      </c>
      <c r="C32" s="107">
        <v>18</v>
      </c>
      <c r="D32" s="108"/>
      <c r="E32" s="107"/>
      <c r="F32" s="33"/>
      <c r="G32" s="33"/>
      <c r="H32" s="107"/>
      <c r="I32" s="33"/>
      <c r="J32" s="110"/>
      <c r="K32" s="75"/>
    </row>
    <row r="33" spans="1:11" ht="15" customHeight="1" x14ac:dyDescent="0.25">
      <c r="A33" s="32"/>
      <c r="B33" s="20" t="s">
        <v>394</v>
      </c>
      <c r="C33" s="107">
        <v>19</v>
      </c>
      <c r="D33" s="108"/>
      <c r="E33" s="107"/>
      <c r="F33" s="33"/>
      <c r="G33" s="33"/>
      <c r="H33" s="107"/>
      <c r="I33" s="33"/>
      <c r="J33" s="110"/>
      <c r="K33" s="75"/>
    </row>
    <row r="34" spans="1:11" ht="15" customHeight="1" x14ac:dyDescent="0.25">
      <c r="A34" s="32"/>
      <c r="B34" s="20" t="s">
        <v>395</v>
      </c>
      <c r="C34" s="107">
        <v>20</v>
      </c>
      <c r="D34" s="108"/>
      <c r="E34" s="107"/>
      <c r="F34" s="33"/>
      <c r="G34" s="33"/>
      <c r="H34" s="107"/>
      <c r="I34" s="33"/>
      <c r="J34" s="110"/>
      <c r="K34" s="75"/>
    </row>
    <row r="35" spans="1:11" ht="15" customHeight="1" x14ac:dyDescent="0.25">
      <c r="A35" s="32"/>
      <c r="B35" s="20" t="s">
        <v>396</v>
      </c>
      <c r="C35" s="107">
        <v>21</v>
      </c>
      <c r="D35" s="108"/>
      <c r="E35" s="107"/>
      <c r="F35" s="33"/>
      <c r="G35" s="33"/>
      <c r="H35" s="107"/>
      <c r="I35" s="33"/>
      <c r="J35" s="110"/>
      <c r="K35" s="75"/>
    </row>
    <row r="36" spans="1:11" ht="15" customHeight="1" x14ac:dyDescent="0.25">
      <c r="A36" s="32"/>
      <c r="B36" s="20" t="s">
        <v>397</v>
      </c>
      <c r="C36" s="107">
        <v>22</v>
      </c>
      <c r="D36" s="108"/>
      <c r="E36" s="107"/>
      <c r="F36" s="33"/>
      <c r="G36" s="33"/>
      <c r="H36" s="107"/>
      <c r="I36" s="33"/>
      <c r="J36" s="110"/>
      <c r="K36" s="75"/>
    </row>
    <row r="37" spans="1:11" ht="15" customHeight="1" x14ac:dyDescent="0.25">
      <c r="A37" s="32"/>
      <c r="B37" s="20" t="s">
        <v>398</v>
      </c>
      <c r="C37" s="107">
        <v>23</v>
      </c>
      <c r="D37" s="108"/>
      <c r="E37" s="107"/>
      <c r="F37" s="33"/>
      <c r="G37" s="33"/>
      <c r="H37" s="107"/>
      <c r="I37" s="33"/>
      <c r="J37" s="110"/>
      <c r="K37" s="75"/>
    </row>
    <row r="38" spans="1:11" ht="15" customHeight="1" x14ac:dyDescent="0.25">
      <c r="A38" s="32"/>
      <c r="B38" s="20" t="s">
        <v>399</v>
      </c>
      <c r="C38" s="107">
        <v>24</v>
      </c>
      <c r="D38" s="108"/>
      <c r="E38" s="107"/>
      <c r="F38" s="33"/>
      <c r="G38" s="33"/>
      <c r="H38" s="107"/>
      <c r="I38" s="33"/>
      <c r="J38" s="110"/>
      <c r="K38" s="75"/>
    </row>
    <row r="39" spans="1:11" ht="15" customHeight="1" x14ac:dyDescent="0.25">
      <c r="A39" s="32"/>
      <c r="B39" s="20" t="s">
        <v>400</v>
      </c>
      <c r="C39" s="107">
        <v>25</v>
      </c>
      <c r="D39" s="108"/>
      <c r="E39" s="107"/>
      <c r="F39" s="33"/>
      <c r="G39" s="33"/>
      <c r="H39" s="107"/>
      <c r="I39" s="33"/>
      <c r="J39" s="110"/>
      <c r="K39" s="75"/>
    </row>
    <row r="40" spans="1:11" ht="15" customHeight="1" x14ac:dyDescent="0.25">
      <c r="A40" s="32"/>
      <c r="B40" s="20" t="s">
        <v>401</v>
      </c>
      <c r="C40" s="107">
        <v>26</v>
      </c>
      <c r="D40" s="108"/>
      <c r="E40" s="107"/>
      <c r="F40" s="33"/>
      <c r="G40" s="33"/>
      <c r="H40" s="107"/>
      <c r="I40" s="33"/>
      <c r="J40" s="110"/>
      <c r="K40" s="75"/>
    </row>
    <row r="41" spans="1:11" ht="15" customHeight="1" x14ac:dyDescent="0.25">
      <c r="A41" s="32"/>
      <c r="B41" s="20" t="s">
        <v>402</v>
      </c>
      <c r="C41" s="107">
        <v>27</v>
      </c>
      <c r="D41" s="108"/>
      <c r="E41" s="107"/>
      <c r="F41" s="33"/>
      <c r="G41" s="33"/>
      <c r="H41" s="107"/>
      <c r="I41" s="33"/>
      <c r="J41" s="110"/>
      <c r="K41" s="75"/>
    </row>
    <row r="42" spans="1:11" ht="15" customHeight="1" x14ac:dyDescent="0.25">
      <c r="A42" s="32"/>
      <c r="B42" s="20" t="s">
        <v>403</v>
      </c>
      <c r="C42" s="107">
        <v>28</v>
      </c>
      <c r="D42" s="108"/>
      <c r="E42" s="107"/>
      <c r="F42" s="33"/>
      <c r="G42" s="33"/>
      <c r="H42" s="107"/>
      <c r="I42" s="33"/>
      <c r="J42" s="110"/>
      <c r="K42" s="75"/>
    </row>
    <row r="43" spans="1:11" ht="15" customHeight="1" x14ac:dyDescent="0.25">
      <c r="A43" s="32"/>
      <c r="B43" s="4" t="s">
        <v>294</v>
      </c>
      <c r="C43" s="107">
        <v>29</v>
      </c>
      <c r="D43" s="108"/>
      <c r="E43" s="107"/>
      <c r="F43" s="33"/>
      <c r="G43" s="33"/>
      <c r="H43" s="107"/>
      <c r="I43" s="33"/>
      <c r="J43" s="110"/>
      <c r="K43" s="75"/>
    </row>
    <row r="44" spans="1:11" ht="15" customHeight="1" x14ac:dyDescent="0.25">
      <c r="A44" s="32"/>
      <c r="B44" s="20" t="s">
        <v>183</v>
      </c>
      <c r="C44" s="107">
        <v>30</v>
      </c>
      <c r="D44" s="108"/>
      <c r="E44" s="107"/>
      <c r="F44" s="33"/>
      <c r="G44" s="33"/>
      <c r="H44" s="107"/>
      <c r="I44" s="33"/>
      <c r="J44" s="110"/>
      <c r="K44" s="75"/>
    </row>
    <row r="45" spans="1:11" ht="15" customHeight="1" x14ac:dyDescent="0.25">
      <c r="A45" s="32"/>
      <c r="B45" s="20" t="s">
        <v>184</v>
      </c>
      <c r="C45" s="107">
        <v>31</v>
      </c>
      <c r="D45" s="108"/>
      <c r="E45" s="107"/>
      <c r="F45" s="33"/>
      <c r="G45" s="33"/>
      <c r="H45" s="107"/>
      <c r="I45" s="33"/>
      <c r="J45" s="110"/>
      <c r="K45" s="75"/>
    </row>
    <row r="46" spans="1:11" ht="15" customHeight="1" x14ac:dyDescent="0.25">
      <c r="A46" s="32"/>
      <c r="B46" s="20" t="s">
        <v>185</v>
      </c>
      <c r="C46" s="107">
        <v>32</v>
      </c>
      <c r="D46" s="108"/>
      <c r="E46" s="107"/>
      <c r="F46" s="33"/>
      <c r="G46" s="33"/>
      <c r="H46" s="107"/>
      <c r="I46" s="33"/>
      <c r="J46" s="110"/>
      <c r="K46" s="75"/>
    </row>
    <row r="47" spans="1:11" ht="15" customHeight="1" x14ac:dyDescent="0.25">
      <c r="A47" s="32"/>
      <c r="B47" s="33" t="s">
        <v>186</v>
      </c>
      <c r="C47" s="107">
        <v>33</v>
      </c>
      <c r="D47" s="108"/>
      <c r="E47" s="107"/>
      <c r="F47" s="33"/>
      <c r="G47" s="33"/>
      <c r="H47" s="107"/>
      <c r="I47" s="33"/>
      <c r="J47" s="109"/>
      <c r="K47" s="75"/>
    </row>
    <row r="48" spans="1:11" ht="15" customHeight="1" x14ac:dyDescent="0.25">
      <c r="A48" s="32"/>
      <c r="B48" s="33" t="s">
        <v>190</v>
      </c>
      <c r="C48" s="107">
        <v>34</v>
      </c>
      <c r="D48" s="108"/>
      <c r="E48" s="107"/>
      <c r="F48" s="33"/>
      <c r="G48" s="33"/>
      <c r="H48" s="107"/>
      <c r="I48" s="33"/>
      <c r="J48" s="109"/>
      <c r="K48" s="75"/>
    </row>
    <row r="49" spans="1:11" ht="15" customHeight="1" x14ac:dyDescent="0.25">
      <c r="A49" s="32"/>
      <c r="B49" s="33"/>
      <c r="C49" s="107"/>
      <c r="D49" s="108"/>
      <c r="E49" s="107"/>
      <c r="F49" s="33"/>
      <c r="G49" s="33"/>
      <c r="H49" s="107"/>
      <c r="I49" s="33"/>
      <c r="J49" s="109"/>
      <c r="K49" s="75"/>
    </row>
    <row r="50" spans="1:11" ht="15" customHeight="1" x14ac:dyDescent="0.25">
      <c r="A50" s="32"/>
      <c r="B50" s="33"/>
      <c r="C50" s="107"/>
      <c r="D50" s="108"/>
      <c r="E50" s="107"/>
      <c r="F50" s="33"/>
      <c r="G50" s="33"/>
      <c r="H50" s="107"/>
      <c r="I50" s="33"/>
      <c r="J50" s="109"/>
      <c r="K50" s="75"/>
    </row>
    <row r="51" spans="1:11" ht="12.75" customHeight="1" x14ac:dyDescent="0.25">
      <c r="A51" s="111"/>
      <c r="B51" s="112"/>
      <c r="C51" s="36"/>
      <c r="D51" s="112"/>
      <c r="E51" s="112"/>
      <c r="F51" s="112"/>
      <c r="G51" s="112"/>
      <c r="H51" s="112"/>
      <c r="I51" s="112"/>
      <c r="J51" s="113"/>
      <c r="K51" s="114"/>
    </row>
    <row r="52" spans="1:11" ht="13" x14ac:dyDescent="0.25">
      <c r="C52" s="115"/>
      <c r="J52" s="116"/>
    </row>
    <row r="53" spans="1:11" x14ac:dyDescent="0.25">
      <c r="B53" s="33"/>
      <c r="J53" s="116"/>
    </row>
    <row r="54" spans="1:11" x14ac:dyDescent="0.25">
      <c r="J54" s="116"/>
    </row>
    <row r="55" spans="1:11" x14ac:dyDescent="0.25">
      <c r="J55" s="116"/>
    </row>
    <row r="58" spans="1:11" ht="13" x14ac:dyDescent="0.25">
      <c r="C58" s="115"/>
    </row>
    <row r="59" spans="1:11" ht="13" x14ac:dyDescent="0.25">
      <c r="C59" s="115"/>
    </row>
    <row r="60" spans="1:11" ht="13" x14ac:dyDescent="0.25">
      <c r="C60" s="115"/>
    </row>
    <row r="65" spans="3:3" x14ac:dyDescent="0.25">
      <c r="C65" s="117"/>
    </row>
  </sheetData>
  <phoneticPr fontId="5" type="noConversion"/>
  <hyperlinks>
    <hyperlink ref="D18" r:id="rId1" display="https://survey.alchemer.eu/s3/90937646/European-Securitization-Awards-2026-Call-for-Nominations" xr:uid="{50E7270E-260C-4F00-91E3-8D7E20AE091D}"/>
  </hyperlinks>
  <pageMargins left="0.70866141732283472" right="0.70866141732283472" top="1.0236220472440944" bottom="1.0236220472440944" header="0.39370078740157483" footer="0.39370078740157483"/>
  <pageSetup paperSize="9" scale="60" orientation="landscape" r:id="rId2"/>
  <headerFooter alignWithMargins="0">
    <oddFooter>&amp;L&amp;"Frutiger 57Cn,Standard"&amp;8
Santander Consumer Bank AG
Santander-Platz 1
41061 Mönchengladbach</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topLeftCell="B1"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29.1796875" style="4" customWidth="1"/>
    <col min="5" max="5" width="20.81640625" style="4"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29.179687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334</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137"/>
      <c r="C12" s="137"/>
      <c r="K12" s="75"/>
      <c r="M12" s="20"/>
      <c r="N12" s="20"/>
      <c r="O12" s="20"/>
      <c r="P12" s="20"/>
      <c r="Q12" s="20"/>
    </row>
    <row r="13" spans="1:17" ht="29.5" thickBot="1" x14ac:dyDescent="0.3">
      <c r="A13" s="29"/>
      <c r="B13" s="13"/>
      <c r="C13" s="12"/>
      <c r="D13" s="308" t="s">
        <v>76</v>
      </c>
      <c r="E13" s="343" t="s">
        <v>75</v>
      </c>
      <c r="F13" s="265" t="s">
        <v>196</v>
      </c>
      <c r="G13" s="289" t="s">
        <v>61</v>
      </c>
      <c r="H13" s="344" t="s">
        <v>197</v>
      </c>
      <c r="I13" s="5"/>
      <c r="K13" s="139"/>
      <c r="M13" s="171"/>
      <c r="N13" s="142"/>
      <c r="O13" s="172"/>
      <c r="P13" s="305"/>
      <c r="Q13" s="305"/>
    </row>
    <row r="14" spans="1:17" x14ac:dyDescent="0.25">
      <c r="A14" s="29"/>
      <c r="B14" s="13"/>
      <c r="C14" s="12"/>
      <c r="D14" s="436" t="s">
        <v>545</v>
      </c>
      <c r="E14" s="437">
        <v>1738624449.8500397</v>
      </c>
      <c r="F14" s="438">
        <v>0.97184437914409338</v>
      </c>
      <c r="G14" s="439">
        <v>178690</v>
      </c>
      <c r="H14" s="440">
        <v>0.97157957121962624</v>
      </c>
      <c r="I14" s="5"/>
      <c r="K14" s="139"/>
      <c r="M14" s="441"/>
      <c r="N14" s="442"/>
      <c r="O14" s="443"/>
      <c r="P14" s="444"/>
      <c r="Q14" s="443"/>
    </row>
    <row r="15" spans="1:17" ht="13" thickBot="1" x14ac:dyDescent="0.3">
      <c r="A15" s="29"/>
      <c r="B15" s="13"/>
      <c r="C15" s="12"/>
      <c r="D15" s="445" t="s">
        <v>275</v>
      </c>
      <c r="E15" s="446">
        <v>50370256.669999756</v>
      </c>
      <c r="F15" s="447">
        <v>2.8155620855905235E-2</v>
      </c>
      <c r="G15" s="448">
        <v>5227</v>
      </c>
      <c r="H15" s="449">
        <v>2.8420428780373756E-2</v>
      </c>
      <c r="I15" s="5"/>
      <c r="K15" s="139"/>
      <c r="M15" s="441"/>
      <c r="N15" s="442"/>
      <c r="O15" s="443"/>
      <c r="P15" s="444"/>
      <c r="Q15" s="443"/>
    </row>
    <row r="16" spans="1:17" ht="14" thickTop="1" thickBot="1" x14ac:dyDescent="0.3">
      <c r="A16" s="29"/>
      <c r="B16" s="13"/>
      <c r="C16" s="12"/>
      <c r="D16" s="450" t="s">
        <v>35</v>
      </c>
      <c r="E16" s="451">
        <f>SUM(E14:E15)</f>
        <v>1788994706.5200396</v>
      </c>
      <c r="F16" s="452">
        <f>ROUND(SUM(F14:F15),0)</f>
        <v>1</v>
      </c>
      <c r="G16" s="453">
        <f>SUM(G14:G15)</f>
        <v>183917</v>
      </c>
      <c r="H16" s="454">
        <f>SUM(H14:H15)</f>
        <v>1</v>
      </c>
      <c r="I16" s="5"/>
      <c r="K16" s="139"/>
      <c r="M16" s="455"/>
      <c r="N16" s="456"/>
      <c r="O16" s="457"/>
      <c r="P16" s="458"/>
      <c r="Q16" s="457"/>
    </row>
    <row r="17" spans="1:17" x14ac:dyDescent="0.25">
      <c r="A17" s="29"/>
      <c r="B17" s="13"/>
      <c r="C17" s="12"/>
      <c r="D17" s="459"/>
      <c r="E17" s="459"/>
      <c r="F17" s="459"/>
      <c r="G17" s="459"/>
      <c r="H17" s="459"/>
      <c r="I17" s="5"/>
      <c r="K17" s="139"/>
      <c r="M17" s="155"/>
      <c r="N17" s="155"/>
      <c r="O17" s="155"/>
      <c r="P17" s="155"/>
      <c r="Q17" s="155"/>
    </row>
    <row r="18" spans="1:17" x14ac:dyDescent="0.25">
      <c r="A18" s="29"/>
      <c r="B18" s="13"/>
      <c r="C18" s="12"/>
      <c r="D18" s="459"/>
      <c r="E18" s="182"/>
      <c r="F18" s="459"/>
      <c r="G18" s="460"/>
      <c r="H18" s="459"/>
      <c r="I18" s="5"/>
      <c r="K18" s="139"/>
      <c r="M18" s="155"/>
      <c r="N18" s="182"/>
      <c r="O18" s="155"/>
      <c r="P18" s="158"/>
      <c r="Q18" s="155"/>
    </row>
    <row r="19" spans="1:17" ht="13" thickBot="1" x14ac:dyDescent="0.3">
      <c r="A19" s="29"/>
      <c r="B19" s="13"/>
      <c r="C19" s="12"/>
      <c r="D19" s="459"/>
      <c r="E19" s="459"/>
      <c r="F19" s="459"/>
      <c r="G19" s="459"/>
      <c r="H19" s="459"/>
      <c r="I19" s="33"/>
      <c r="K19" s="139"/>
      <c r="M19" s="155"/>
      <c r="N19" s="155"/>
      <c r="O19" s="155"/>
      <c r="P19" s="155"/>
      <c r="Q19" s="155"/>
    </row>
    <row r="20" spans="1:17" ht="29.5" thickBot="1" x14ac:dyDescent="0.3">
      <c r="A20" s="29"/>
      <c r="B20" s="13"/>
      <c r="C20" s="12"/>
      <c r="D20" s="308" t="s">
        <v>77</v>
      </c>
      <c r="E20" s="343" t="s">
        <v>75</v>
      </c>
      <c r="F20" s="265" t="s">
        <v>196</v>
      </c>
      <c r="G20" s="289" t="s">
        <v>61</v>
      </c>
      <c r="H20" s="344" t="s">
        <v>197</v>
      </c>
      <c r="I20" s="381"/>
      <c r="K20" s="139"/>
      <c r="M20" s="171"/>
      <c r="N20" s="142"/>
      <c r="O20" s="172"/>
      <c r="P20" s="305"/>
      <c r="Q20" s="305"/>
    </row>
    <row r="21" spans="1:17" x14ac:dyDescent="0.25">
      <c r="A21" s="29"/>
      <c r="B21" s="13"/>
      <c r="C21" s="12"/>
      <c r="D21" s="461" t="s">
        <v>546</v>
      </c>
      <c r="E21" s="437">
        <v>786200162.6199981</v>
      </c>
      <c r="F21" s="438">
        <v>0.43946477860145106</v>
      </c>
      <c r="G21" s="439">
        <v>79204</v>
      </c>
      <c r="H21" s="440">
        <v>0.43065078269001777</v>
      </c>
      <c r="I21" s="20"/>
      <c r="K21" s="139"/>
      <c r="M21" s="441"/>
      <c r="N21" s="442"/>
      <c r="O21" s="443"/>
      <c r="P21" s="444"/>
      <c r="Q21" s="443"/>
    </row>
    <row r="22" spans="1:17" ht="13" thickBot="1" x14ac:dyDescent="0.3">
      <c r="A22" s="29"/>
      <c r="B22" s="13"/>
      <c r="C22" s="12"/>
      <c r="D22" s="462" t="s">
        <v>547</v>
      </c>
      <c r="E22" s="446">
        <v>1002794543.9000033</v>
      </c>
      <c r="F22" s="463">
        <v>0.5605352213985263</v>
      </c>
      <c r="G22" s="448">
        <v>104713</v>
      </c>
      <c r="H22" s="464">
        <v>0.56934921730998223</v>
      </c>
      <c r="I22" s="383"/>
      <c r="K22" s="139"/>
      <c r="M22" s="441"/>
      <c r="N22" s="442"/>
      <c r="O22" s="443"/>
      <c r="P22" s="444"/>
      <c r="Q22" s="443"/>
    </row>
    <row r="23" spans="1:17" ht="14" thickTop="1" thickBot="1" x14ac:dyDescent="0.3">
      <c r="A23" s="29"/>
      <c r="B23" s="13"/>
      <c r="C23" s="12"/>
      <c r="D23" s="465" t="s">
        <v>35</v>
      </c>
      <c r="E23" s="451">
        <f>SUM(E21:E22)</f>
        <v>1788994706.5200014</v>
      </c>
      <c r="F23" s="452">
        <f>ROUND(SUM(F21:F22),0)</f>
        <v>1</v>
      </c>
      <c r="G23" s="453">
        <f>SUM(G21:G22)</f>
        <v>183917</v>
      </c>
      <c r="H23" s="454">
        <f>SUM(H21:H22)</f>
        <v>1</v>
      </c>
      <c r="I23" s="20"/>
      <c r="K23" s="139"/>
      <c r="M23" s="455"/>
      <c r="N23" s="456"/>
      <c r="O23" s="457"/>
      <c r="P23" s="458"/>
      <c r="Q23" s="457"/>
    </row>
    <row r="24" spans="1:17" ht="13" x14ac:dyDescent="0.25">
      <c r="A24" s="29"/>
      <c r="B24" s="13"/>
      <c r="C24" s="12"/>
      <c r="D24" s="466"/>
      <c r="E24" s="467"/>
      <c r="F24" s="468"/>
      <c r="G24" s="469"/>
      <c r="H24" s="468"/>
      <c r="I24" s="20"/>
      <c r="K24" s="139"/>
      <c r="M24" s="455"/>
      <c r="N24" s="456"/>
      <c r="O24" s="457"/>
      <c r="P24" s="458"/>
      <c r="Q24" s="457"/>
    </row>
    <row r="25" spans="1:17" ht="13" x14ac:dyDescent="0.25">
      <c r="A25" s="29"/>
      <c r="B25" s="13"/>
      <c r="C25" s="12"/>
      <c r="D25" s="466"/>
      <c r="E25" s="467"/>
      <c r="F25" s="468"/>
      <c r="G25" s="469"/>
      <c r="H25" s="468"/>
      <c r="I25" s="20"/>
      <c r="K25" s="139"/>
      <c r="M25" s="455"/>
      <c r="N25" s="456"/>
      <c r="O25" s="457"/>
      <c r="P25" s="458"/>
      <c r="Q25" s="457"/>
    </row>
    <row r="26" spans="1:17" x14ac:dyDescent="0.25">
      <c r="A26" s="29"/>
      <c r="B26" s="13"/>
      <c r="C26" s="12"/>
      <c r="I26" s="20"/>
      <c r="K26" s="139"/>
    </row>
    <row r="27" spans="1:17" ht="14.5" x14ac:dyDescent="0.25">
      <c r="A27" s="29"/>
      <c r="B27" s="13"/>
      <c r="C27" s="12"/>
      <c r="D27" s="171"/>
      <c r="E27" s="142"/>
      <c r="F27" s="172"/>
      <c r="G27" s="305"/>
      <c r="H27" s="305"/>
      <c r="I27" s="470"/>
      <c r="K27" s="139"/>
      <c r="M27" s="171"/>
      <c r="N27" s="142"/>
      <c r="O27" s="172"/>
      <c r="P27" s="305"/>
      <c r="Q27" s="305"/>
    </row>
    <row r="28" spans="1:17" x14ac:dyDescent="0.25">
      <c r="A28" s="29"/>
      <c r="B28" s="13"/>
      <c r="C28" s="12"/>
      <c r="D28" s="441"/>
      <c r="E28" s="442"/>
      <c r="F28" s="443"/>
      <c r="G28" s="444"/>
      <c r="H28" s="443"/>
      <c r="I28" s="471"/>
      <c r="K28" s="139"/>
      <c r="M28" s="441"/>
      <c r="N28" s="442"/>
      <c r="O28" s="443"/>
      <c r="P28" s="444"/>
      <c r="Q28" s="443"/>
    </row>
    <row r="29" spans="1:17" x14ac:dyDescent="0.25">
      <c r="A29" s="29"/>
      <c r="B29" s="13"/>
      <c r="C29" s="12"/>
      <c r="D29" s="441"/>
      <c r="E29" s="442"/>
      <c r="F29" s="443"/>
      <c r="G29" s="444"/>
      <c r="H29" s="443"/>
      <c r="I29" s="20"/>
      <c r="K29" s="139"/>
      <c r="M29" s="441"/>
      <c r="N29" s="442"/>
      <c r="O29" s="443"/>
      <c r="P29" s="444"/>
      <c r="Q29" s="443"/>
    </row>
    <row r="30" spans="1:17" ht="13" x14ac:dyDescent="0.25">
      <c r="A30" s="29"/>
      <c r="B30" s="13"/>
      <c r="C30" s="12"/>
      <c r="D30" s="455"/>
      <c r="E30" s="456"/>
      <c r="F30" s="457"/>
      <c r="G30" s="458"/>
      <c r="H30" s="457"/>
      <c r="I30" s="5"/>
      <c r="J30" s="138"/>
      <c r="K30" s="139"/>
      <c r="M30" s="455"/>
      <c r="N30" s="456"/>
      <c r="O30" s="457"/>
      <c r="P30" s="458"/>
      <c r="Q30" s="457"/>
    </row>
    <row r="31" spans="1:17" x14ac:dyDescent="0.25">
      <c r="A31" s="29"/>
      <c r="B31" s="13"/>
      <c r="C31" s="12"/>
      <c r="D31" s="20"/>
      <c r="E31" s="20"/>
      <c r="F31" s="20"/>
      <c r="G31" s="20"/>
      <c r="H31" s="155"/>
      <c r="I31" s="5"/>
      <c r="J31" s="138"/>
      <c r="K31" s="139"/>
      <c r="Q31" s="155"/>
    </row>
    <row r="32" spans="1:17" x14ac:dyDescent="0.25">
      <c r="A32" s="29"/>
      <c r="B32" s="13"/>
      <c r="C32" s="12"/>
      <c r="D32" s="20"/>
      <c r="E32" s="20"/>
      <c r="F32" s="20"/>
      <c r="G32" s="20"/>
      <c r="H32" s="155"/>
      <c r="I32" s="5"/>
      <c r="J32" s="138"/>
      <c r="K32" s="139"/>
      <c r="Q32" s="155"/>
    </row>
    <row r="33" spans="1:17" x14ac:dyDescent="0.25">
      <c r="A33" s="29"/>
      <c r="B33" s="13"/>
      <c r="C33" s="12"/>
      <c r="D33" s="20"/>
      <c r="E33" s="20"/>
      <c r="F33" s="20"/>
      <c r="G33" s="20"/>
      <c r="H33" s="155"/>
      <c r="I33" s="5"/>
      <c r="J33" s="138"/>
      <c r="K33" s="139"/>
      <c r="Q33" s="155"/>
    </row>
    <row r="34" spans="1:17" ht="14.5" x14ac:dyDescent="0.25">
      <c r="A34" s="29"/>
      <c r="B34" s="13"/>
      <c r="C34" s="12"/>
      <c r="D34" s="472"/>
      <c r="E34" s="473"/>
      <c r="F34" s="474"/>
      <c r="G34" s="155"/>
      <c r="H34" s="20"/>
      <c r="I34" s="5"/>
      <c r="J34" s="138"/>
      <c r="K34" s="139"/>
      <c r="M34" s="475"/>
      <c r="N34" s="473"/>
      <c r="O34" s="474"/>
      <c r="P34" s="155"/>
    </row>
    <row r="35" spans="1:17" x14ac:dyDescent="0.25">
      <c r="A35" s="29"/>
      <c r="B35" s="13"/>
      <c r="C35" s="12"/>
      <c r="D35" s="155"/>
      <c r="E35" s="156"/>
      <c r="F35" s="156"/>
      <c r="G35" s="20"/>
      <c r="H35" s="20"/>
      <c r="I35" s="5"/>
      <c r="J35" s="138"/>
      <c r="K35" s="139"/>
      <c r="M35" s="155"/>
      <c r="N35" s="156"/>
      <c r="O35" s="156"/>
    </row>
    <row r="36" spans="1:17" x14ac:dyDescent="0.25">
      <c r="A36" s="29"/>
      <c r="B36" s="13"/>
      <c r="C36" s="12"/>
      <c r="D36" s="155"/>
      <c r="E36" s="156"/>
      <c r="F36" s="156"/>
      <c r="G36" s="20"/>
      <c r="H36" s="20"/>
      <c r="I36" s="5"/>
      <c r="J36" s="138"/>
      <c r="K36" s="139"/>
      <c r="M36" s="155"/>
      <c r="N36" s="156"/>
      <c r="O36" s="156"/>
    </row>
    <row r="37" spans="1:17" ht="13" x14ac:dyDescent="0.25">
      <c r="A37" s="29"/>
      <c r="B37" s="13"/>
      <c r="C37" s="12"/>
      <c r="D37" s="455"/>
      <c r="E37" s="476"/>
      <c r="F37" s="476"/>
      <c r="G37" s="23"/>
      <c r="H37" s="23"/>
      <c r="I37" s="5"/>
      <c r="J37" s="20"/>
      <c r="K37" s="139"/>
      <c r="M37" s="455"/>
      <c r="N37" s="476"/>
      <c r="O37" s="476"/>
      <c r="P37" s="23"/>
      <c r="Q37" s="23"/>
    </row>
    <row r="38" spans="1:17" ht="13" x14ac:dyDescent="0.25">
      <c r="A38" s="29"/>
      <c r="B38" s="13"/>
      <c r="C38" s="12"/>
      <c r="D38" s="455"/>
      <c r="E38" s="476"/>
      <c r="F38" s="476"/>
      <c r="G38" s="23"/>
      <c r="H38" s="23"/>
      <c r="I38" s="5"/>
      <c r="J38" s="20"/>
      <c r="K38" s="139"/>
      <c r="M38" s="455"/>
      <c r="N38" s="476"/>
      <c r="O38" s="476"/>
      <c r="P38" s="23"/>
      <c r="Q38" s="23"/>
    </row>
    <row r="39" spans="1:17" ht="13" x14ac:dyDescent="0.25">
      <c r="A39" s="29"/>
      <c r="B39" s="13"/>
      <c r="C39" s="12"/>
      <c r="D39" s="466"/>
      <c r="E39" s="476"/>
      <c r="F39" s="476"/>
      <c r="G39" s="185"/>
      <c r="H39" s="185"/>
      <c r="I39" s="5"/>
      <c r="J39" s="20"/>
      <c r="K39" s="139"/>
      <c r="M39" s="455"/>
      <c r="N39" s="476"/>
      <c r="O39" s="476"/>
      <c r="P39" s="23"/>
      <c r="Q39" s="23"/>
    </row>
    <row r="40" spans="1:17" ht="13" x14ac:dyDescent="0.25">
      <c r="A40" s="29"/>
      <c r="B40" s="13"/>
      <c r="C40" s="12"/>
      <c r="D40" s="466"/>
      <c r="E40" s="476"/>
      <c r="F40" s="476"/>
      <c r="G40" s="185"/>
      <c r="H40" s="185"/>
      <c r="I40" s="5"/>
      <c r="J40" s="20"/>
      <c r="K40" s="139"/>
      <c r="M40" s="455"/>
      <c r="N40" s="476"/>
      <c r="O40" s="476"/>
      <c r="P40" s="23"/>
      <c r="Q40" s="23"/>
    </row>
    <row r="41" spans="1:17" ht="13" x14ac:dyDescent="0.25">
      <c r="A41" s="29"/>
      <c r="B41" s="13"/>
      <c r="C41" s="12"/>
      <c r="D41" s="466"/>
      <c r="E41" s="476"/>
      <c r="F41" s="476"/>
      <c r="G41" s="185"/>
      <c r="H41" s="185"/>
      <c r="I41" s="5"/>
      <c r="J41" s="20"/>
      <c r="K41" s="139"/>
      <c r="M41" s="455"/>
      <c r="N41" s="476"/>
      <c r="O41" s="476"/>
      <c r="P41" s="23"/>
      <c r="Q41" s="23"/>
    </row>
    <row r="42" spans="1:17" ht="13" x14ac:dyDescent="0.25">
      <c r="A42" s="29"/>
      <c r="B42" s="13"/>
      <c r="C42" s="12"/>
      <c r="D42" s="466"/>
      <c r="E42" s="476"/>
      <c r="F42" s="476"/>
      <c r="G42" s="185"/>
      <c r="H42" s="185"/>
      <c r="I42" s="5"/>
      <c r="J42" s="20"/>
      <c r="K42" s="139"/>
      <c r="M42" s="455"/>
      <c r="N42" s="476"/>
      <c r="O42" s="476"/>
      <c r="P42" s="23"/>
      <c r="Q42" s="23"/>
    </row>
    <row r="43" spans="1:17" ht="13" x14ac:dyDescent="0.25">
      <c r="A43" s="29"/>
      <c r="B43" s="13"/>
      <c r="C43" s="12"/>
      <c r="D43" s="466"/>
      <c r="E43" s="476"/>
      <c r="F43" s="476"/>
      <c r="G43" s="185"/>
      <c r="H43" s="185"/>
      <c r="I43" s="5"/>
      <c r="J43" s="20"/>
      <c r="K43" s="139"/>
      <c r="M43" s="455"/>
      <c r="N43" s="476"/>
      <c r="O43" s="476"/>
      <c r="P43" s="23"/>
      <c r="Q43" s="23"/>
    </row>
    <row r="44" spans="1:17" ht="13" x14ac:dyDescent="0.25">
      <c r="A44" s="29"/>
      <c r="B44" s="13"/>
      <c r="C44" s="12"/>
      <c r="D44" s="466"/>
      <c r="E44" s="476"/>
      <c r="F44" s="476"/>
      <c r="G44" s="185"/>
      <c r="H44" s="185"/>
      <c r="I44" s="5"/>
      <c r="J44" s="20"/>
      <c r="K44" s="139"/>
      <c r="M44" s="455"/>
      <c r="N44" s="476"/>
      <c r="O44" s="476"/>
      <c r="P44" s="23"/>
      <c r="Q44" s="23"/>
    </row>
    <row r="45" spans="1:17" ht="13" x14ac:dyDescent="0.25">
      <c r="A45" s="29"/>
      <c r="B45" s="13"/>
      <c r="C45" s="12"/>
      <c r="D45" s="466"/>
      <c r="E45" s="476"/>
      <c r="F45" s="476"/>
      <c r="G45" s="185"/>
      <c r="H45" s="185"/>
      <c r="I45" s="5"/>
      <c r="J45" s="20"/>
      <c r="K45" s="139"/>
      <c r="M45" s="455"/>
      <c r="N45" s="476"/>
      <c r="O45" s="476"/>
      <c r="P45" s="23"/>
      <c r="Q45" s="23"/>
    </row>
    <row r="46" spans="1:17" ht="13" x14ac:dyDescent="0.25">
      <c r="A46" s="29"/>
      <c r="B46" s="13"/>
      <c r="C46" s="12"/>
      <c r="D46" s="466"/>
      <c r="E46" s="476"/>
      <c r="F46" s="476"/>
      <c r="G46" s="185"/>
      <c r="H46" s="185"/>
      <c r="I46" s="5"/>
      <c r="J46" s="20"/>
      <c r="K46" s="139"/>
      <c r="M46" s="455"/>
      <c r="N46" s="476"/>
      <c r="O46" s="476"/>
      <c r="P46" s="23"/>
      <c r="Q46" s="23"/>
    </row>
    <row r="47" spans="1:17" x14ac:dyDescent="0.25">
      <c r="A47" s="35"/>
      <c r="B47" s="26"/>
      <c r="C47" s="10"/>
      <c r="D47" s="197"/>
      <c r="E47" s="10"/>
      <c r="F47" s="198"/>
      <c r="G47" s="199"/>
      <c r="H47" s="198"/>
      <c r="I47" s="200"/>
      <c r="J47" s="36"/>
      <c r="K47" s="151"/>
      <c r="M47" s="152"/>
      <c r="N47" s="12"/>
      <c r="O47" s="153"/>
      <c r="P47" s="154"/>
      <c r="Q47" s="153"/>
    </row>
    <row r="48" spans="1:17" x14ac:dyDescent="0.25">
      <c r="A48" s="67"/>
      <c r="B48" s="13"/>
      <c r="C48" s="12"/>
      <c r="D48" s="152"/>
      <c r="E48" s="12"/>
      <c r="F48" s="153"/>
      <c r="G48" s="154"/>
      <c r="H48" s="153"/>
      <c r="I48" s="138"/>
      <c r="J48" s="20"/>
      <c r="K48" s="20"/>
      <c r="L48" s="20"/>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33" customFormat="1" ht="15" customHeight="1" x14ac:dyDescent="0.25">
      <c r="B51" s="13"/>
      <c r="C51" s="12"/>
      <c r="D51" s="152"/>
      <c r="E51" s="12"/>
      <c r="F51" s="153"/>
      <c r="G51" s="154"/>
      <c r="H51" s="153"/>
      <c r="I51" s="131"/>
      <c r="M51" s="152"/>
      <c r="N51" s="12"/>
      <c r="O51" s="153"/>
      <c r="P51" s="154"/>
      <c r="Q51" s="153"/>
    </row>
    <row r="52" spans="2:17" s="33" customFormat="1" x14ac:dyDescent="0.25">
      <c r="B52" s="13"/>
      <c r="C52" s="12"/>
      <c r="D52" s="152"/>
      <c r="E52" s="12"/>
      <c r="F52" s="153"/>
      <c r="G52" s="154"/>
      <c r="H52" s="153"/>
      <c r="I52" s="131"/>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2"/>
      <c r="E74" s="12"/>
      <c r="F74" s="153"/>
      <c r="G74" s="154"/>
      <c r="H74" s="153"/>
      <c r="I74" s="138"/>
      <c r="M74" s="152"/>
      <c r="N74" s="12"/>
      <c r="O74" s="153"/>
      <c r="P74" s="154"/>
      <c r="Q74" s="153"/>
    </row>
    <row r="75" spans="2:17" s="20" customFormat="1" x14ac:dyDescent="0.25">
      <c r="B75" s="13"/>
      <c r="C75" s="12"/>
      <c r="D75" s="152"/>
      <c r="E75" s="12"/>
      <c r="F75" s="153"/>
      <c r="G75" s="154"/>
      <c r="H75" s="153"/>
      <c r="I75" s="138"/>
      <c r="M75" s="152"/>
      <c r="N75" s="12"/>
      <c r="O75" s="153"/>
      <c r="P75" s="154"/>
      <c r="Q75" s="153"/>
    </row>
    <row r="76" spans="2:17" s="20" customFormat="1" x14ac:dyDescent="0.25">
      <c r="B76" s="13"/>
      <c r="C76" s="12"/>
      <c r="D76" s="152"/>
      <c r="E76" s="12"/>
      <c r="F76" s="153"/>
      <c r="G76" s="154"/>
      <c r="H76" s="153"/>
      <c r="I76" s="138"/>
      <c r="M76" s="152"/>
      <c r="N76" s="12"/>
      <c r="O76" s="153"/>
      <c r="P76" s="154"/>
      <c r="Q76" s="153"/>
    </row>
    <row r="77" spans="2:17" s="20" customFormat="1" x14ac:dyDescent="0.25">
      <c r="B77" s="13"/>
      <c r="C77" s="12"/>
      <c r="D77" s="152"/>
      <c r="E77" s="12"/>
      <c r="F77" s="153"/>
      <c r="G77" s="154"/>
      <c r="H77" s="153"/>
      <c r="I77" s="138"/>
      <c r="M77" s="152"/>
      <c r="N77" s="12"/>
      <c r="O77" s="153"/>
      <c r="P77" s="154"/>
      <c r="Q77" s="153"/>
    </row>
    <row r="78" spans="2:17" s="20" customFormat="1" x14ac:dyDescent="0.25">
      <c r="B78" s="13"/>
      <c r="C78" s="12"/>
      <c r="D78" s="152"/>
      <c r="E78" s="12"/>
      <c r="F78" s="153"/>
      <c r="G78" s="154"/>
      <c r="H78" s="153"/>
      <c r="I78" s="138"/>
      <c r="M78" s="152"/>
      <c r="N78" s="12"/>
      <c r="O78" s="153"/>
      <c r="P78" s="154"/>
      <c r="Q78" s="153"/>
    </row>
    <row r="79" spans="2:17" s="20" customFormat="1" x14ac:dyDescent="0.25">
      <c r="B79" s="13"/>
      <c r="C79" s="12"/>
      <c r="D79" s="152"/>
      <c r="E79" s="12"/>
      <c r="F79" s="153"/>
      <c r="G79" s="154"/>
      <c r="H79" s="153"/>
      <c r="I79" s="138"/>
      <c r="M79" s="152"/>
      <c r="N79" s="12"/>
      <c r="O79" s="153"/>
      <c r="P79" s="154"/>
      <c r="Q79" s="153"/>
    </row>
    <row r="80" spans="2:17" s="20" customFormat="1" x14ac:dyDescent="0.25">
      <c r="B80" s="13"/>
      <c r="C80" s="12"/>
      <c r="D80" s="152"/>
      <c r="E80" s="12"/>
      <c r="F80" s="153"/>
      <c r="G80" s="154"/>
      <c r="H80" s="153"/>
      <c r="I80" s="138"/>
      <c r="M80" s="152"/>
      <c r="N80" s="12"/>
      <c r="O80" s="153"/>
      <c r="P80" s="154"/>
      <c r="Q80" s="153"/>
    </row>
    <row r="81" spans="2:17" s="20" customFormat="1" x14ac:dyDescent="0.25">
      <c r="B81" s="13"/>
      <c r="C81" s="12"/>
      <c r="D81" s="155"/>
      <c r="E81" s="156"/>
      <c r="F81" s="181"/>
      <c r="G81" s="158"/>
      <c r="H81" s="181"/>
      <c r="I81" s="138"/>
      <c r="M81" s="155"/>
      <c r="N81" s="156"/>
      <c r="O81" s="181"/>
      <c r="P81" s="158"/>
      <c r="Q81" s="181"/>
    </row>
    <row r="82" spans="2:17" s="20" customFormat="1" x14ac:dyDescent="0.25">
      <c r="B82" s="13"/>
      <c r="C82" s="12"/>
      <c r="D82" s="155"/>
      <c r="E82" s="155"/>
      <c r="F82" s="155"/>
      <c r="G82" s="155"/>
      <c r="H82" s="155"/>
      <c r="I82" s="138"/>
      <c r="M82" s="155"/>
      <c r="N82" s="155"/>
      <c r="O82" s="155"/>
      <c r="P82" s="155"/>
      <c r="Q82" s="155"/>
    </row>
    <row r="83" spans="2:17" s="20" customFormat="1" x14ac:dyDescent="0.25">
      <c r="B83" s="13"/>
      <c r="C83" s="12"/>
      <c r="D83" s="155"/>
      <c r="E83" s="155"/>
      <c r="F83" s="155"/>
      <c r="G83" s="155"/>
      <c r="H83" s="155"/>
      <c r="I83" s="138"/>
      <c r="M83" s="155"/>
      <c r="N83" s="155"/>
      <c r="O83" s="155"/>
      <c r="P83" s="155"/>
      <c r="Q83" s="155"/>
    </row>
    <row r="84" spans="2:17" s="20" customFormat="1" x14ac:dyDescent="0.25">
      <c r="B84" s="13"/>
      <c r="C84" s="12"/>
      <c r="D84" s="159"/>
      <c r="E84" s="182"/>
      <c r="F84" s="155"/>
      <c r="G84" s="155"/>
      <c r="H84" s="155"/>
      <c r="I84" s="138"/>
      <c r="M84" s="159"/>
      <c r="N84" s="182"/>
      <c r="O84" s="155"/>
      <c r="P84" s="155"/>
      <c r="Q84" s="155"/>
    </row>
    <row r="85" spans="2:17" s="20" customFormat="1" x14ac:dyDescent="0.25">
      <c r="B85" s="13"/>
      <c r="C85" s="12"/>
      <c r="D85" s="156"/>
      <c r="E85" s="182"/>
      <c r="F85" s="155"/>
      <c r="G85" s="155"/>
      <c r="H85" s="155"/>
      <c r="I85" s="138"/>
      <c r="M85" s="156"/>
      <c r="N85" s="182"/>
      <c r="O85" s="155"/>
      <c r="P85" s="155"/>
      <c r="Q85" s="155"/>
    </row>
    <row r="86" spans="2:17" s="20" customFormat="1" x14ac:dyDescent="0.25">
      <c r="B86" s="13"/>
      <c r="C86" s="12"/>
      <c r="D86" s="155"/>
      <c r="E86" s="182"/>
      <c r="F86" s="155"/>
      <c r="G86" s="155"/>
      <c r="H86" s="155"/>
      <c r="I86" s="138"/>
      <c r="M86" s="155"/>
      <c r="N86" s="182"/>
      <c r="O86" s="155"/>
      <c r="P86" s="155"/>
      <c r="Q86" s="155"/>
    </row>
    <row r="87" spans="2:17" s="20" customFormat="1" ht="14" x14ac:dyDescent="0.25">
      <c r="B87" s="155"/>
      <c r="C87" s="156"/>
      <c r="D87" s="161"/>
      <c r="E87" s="161"/>
      <c r="F87" s="161"/>
      <c r="G87" s="161"/>
      <c r="H87" s="161"/>
      <c r="I87" s="138"/>
      <c r="M87" s="161"/>
      <c r="N87" s="161"/>
      <c r="O87" s="161"/>
      <c r="P87" s="161"/>
      <c r="Q87" s="161"/>
    </row>
    <row r="88" spans="2:17" s="20" customFormat="1" ht="14" x14ac:dyDescent="0.25">
      <c r="B88" s="33"/>
      <c r="C88" s="33"/>
      <c r="D88" s="161"/>
      <c r="E88" s="161"/>
      <c r="F88" s="161"/>
      <c r="G88" s="161"/>
      <c r="H88" s="161"/>
      <c r="I88" s="138"/>
      <c r="M88" s="161"/>
      <c r="N88" s="161"/>
      <c r="O88" s="161"/>
      <c r="P88" s="161"/>
      <c r="Q88" s="161"/>
    </row>
    <row r="89" spans="2:17" s="20" customFormat="1" ht="14" x14ac:dyDescent="0.25">
      <c r="B89" s="33"/>
      <c r="C89" s="33"/>
      <c r="D89" s="162"/>
      <c r="E89" s="183"/>
      <c r="F89" s="161"/>
      <c r="G89" s="161"/>
      <c r="H89" s="161"/>
      <c r="I89" s="138"/>
      <c r="M89" s="162"/>
      <c r="N89" s="183"/>
      <c r="O89" s="161"/>
      <c r="P89" s="161"/>
      <c r="Q89" s="161"/>
    </row>
    <row r="90" spans="2:17" s="20" customFormat="1" ht="14" x14ac:dyDescent="0.25">
      <c r="B90" s="159"/>
      <c r="C90" s="182"/>
      <c r="D90" s="164"/>
      <c r="E90" s="183"/>
      <c r="F90" s="161"/>
      <c r="G90" s="161"/>
      <c r="H90" s="161"/>
      <c r="I90" s="138"/>
      <c r="M90" s="164"/>
      <c r="N90" s="183"/>
      <c r="O90" s="161"/>
      <c r="P90" s="161"/>
      <c r="Q90" s="161"/>
    </row>
    <row r="91" spans="2:17" s="20" customFormat="1" ht="14" x14ac:dyDescent="0.25">
      <c r="B91" s="165"/>
      <c r="C91" s="182"/>
      <c r="D91" s="161"/>
      <c r="E91" s="183"/>
      <c r="F91" s="161"/>
      <c r="G91" s="161"/>
      <c r="H91" s="161"/>
      <c r="I91" s="138"/>
      <c r="M91" s="161"/>
      <c r="N91" s="183"/>
      <c r="O91" s="161"/>
      <c r="P91" s="161"/>
      <c r="Q91" s="161"/>
    </row>
    <row r="92" spans="2:17" s="20" customFormat="1" x14ac:dyDescent="0.25">
      <c r="C92" s="182"/>
      <c r="I92" s="138"/>
    </row>
    <row r="93" spans="2:17" s="20" customFormat="1" x14ac:dyDescent="0.25">
      <c r="I93" s="138"/>
    </row>
    <row r="94" spans="2:17" s="20" customFormat="1" x14ac:dyDescent="0.25">
      <c r="I94" s="138"/>
    </row>
    <row r="95" spans="2:17" s="20" customFormat="1" x14ac:dyDescent="0.25">
      <c r="I95" s="138"/>
    </row>
    <row r="96" spans="2:17"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c r="I310" s="138"/>
    </row>
    <row r="311" spans="9:9" s="20" customFormat="1" x14ac:dyDescent="0.25"/>
    <row r="312" spans="9:9" s="20" customFormat="1" x14ac:dyDescent="0.25"/>
    <row r="313" spans="9:9" s="20" customFormat="1" x14ac:dyDescent="0.25"/>
    <row r="314" spans="9:9" s="20" customFormat="1" x14ac:dyDescent="0.25"/>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sheetData>
  <phoneticPr fontId="6" type="noConversion"/>
  <pageMargins left="0.70866141732283472" right="0.70866141732283472" top="1.0236220472440944" bottom="1.0236220472440944" header="0.39370078740157483" footer="0.39370078740157483"/>
  <pageSetup paperSize="9" scale="68" orientation="landscape" r:id="rId1"/>
  <headerFooter alignWithMargins="0">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R5683"/>
  <sheetViews>
    <sheetView view="pageBreakPreview" zoomScale="80" zoomScaleNormal="75"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27.54296875" style="4" customWidth="1"/>
    <col min="5" max="5" width="18.54296875" style="4" customWidth="1"/>
    <col min="6" max="6" width="17.1796875" style="4" customWidth="1"/>
    <col min="7" max="8" width="19" style="4" customWidth="1"/>
    <col min="9" max="9" width="19.81640625" style="4" customWidth="1"/>
    <col min="10" max="10" width="12.81640625" style="4" customWidth="1"/>
    <col min="11" max="11" width="1.1796875" style="4" customWidth="1"/>
    <col min="12" max="12" width="4.1796875" style="4" customWidth="1"/>
    <col min="13" max="13" width="22" style="4" customWidth="1"/>
    <col min="14" max="14" width="18.54296875" style="4" customWidth="1"/>
    <col min="15" max="15" width="17.1796875" style="4" customWidth="1"/>
    <col min="16" max="17" width="19" style="4" customWidth="1"/>
    <col min="18" max="16384" width="9.1796875" style="4"/>
  </cols>
  <sheetData>
    <row r="1" spans="1:18" ht="6" customHeight="1" x14ac:dyDescent="0.25">
      <c r="A1" s="49"/>
      <c r="B1" s="67"/>
      <c r="C1" s="67"/>
      <c r="D1" s="67"/>
      <c r="E1" s="67"/>
      <c r="F1" s="67"/>
      <c r="G1" s="67"/>
      <c r="H1" s="67"/>
      <c r="I1" s="67"/>
      <c r="J1" s="67"/>
      <c r="K1" s="118"/>
      <c r="M1" s="20"/>
      <c r="N1" s="20"/>
      <c r="O1" s="20"/>
      <c r="P1" s="20"/>
      <c r="Q1" s="20"/>
      <c r="R1" s="20"/>
    </row>
    <row r="2" spans="1:18"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c r="R2" s="20"/>
    </row>
    <row r="3" spans="1:18"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c r="R3" s="20"/>
    </row>
    <row r="4" spans="1:18" s="5" customFormat="1" ht="13" x14ac:dyDescent="0.25">
      <c r="A4" s="32"/>
      <c r="B4" s="121"/>
      <c r="C4" s="108"/>
      <c r="D4" s="78" t="str">
        <f>'Cover Sheet'!D4</f>
        <v>Period  No</v>
      </c>
      <c r="E4" s="79"/>
      <c r="F4" s="122">
        <f>'Cover Sheet'!F4</f>
        <v>61</v>
      </c>
      <c r="G4" s="79"/>
      <c r="H4" s="123"/>
      <c r="I4" s="79"/>
      <c r="J4" s="86"/>
      <c r="K4" s="184"/>
      <c r="M4" s="231"/>
      <c r="N4" s="20"/>
      <c r="O4" s="3"/>
      <c r="P4" s="20"/>
      <c r="Q4" s="231"/>
      <c r="R4" s="20"/>
    </row>
    <row r="5" spans="1:18" s="5" customFormat="1" ht="18" x14ac:dyDescent="0.25">
      <c r="A5" s="32"/>
      <c r="B5" s="124" t="s">
        <v>335</v>
      </c>
      <c r="C5" s="87"/>
      <c r="D5" s="78" t="str">
        <f>'Cover Sheet'!D5</f>
        <v>Monthly Period</v>
      </c>
      <c r="E5" s="79"/>
      <c r="F5" s="88">
        <f>'Cover Sheet'!F5</f>
        <v>45975</v>
      </c>
      <c r="G5" s="79"/>
      <c r="H5" s="123"/>
      <c r="I5" s="79"/>
      <c r="J5" s="86"/>
      <c r="K5" s="93"/>
      <c r="M5" s="231"/>
      <c r="N5" s="20"/>
      <c r="O5" s="307"/>
      <c r="P5" s="20"/>
      <c r="Q5" s="231"/>
      <c r="R5" s="20"/>
    </row>
    <row r="6" spans="1:18" s="5" customFormat="1" ht="15" customHeight="1" x14ac:dyDescent="0.25">
      <c r="A6" s="32"/>
      <c r="B6" s="89"/>
      <c r="C6" s="77"/>
      <c r="D6" s="125" t="str">
        <f>'Cover Sheet'!D6</f>
        <v>Interest Period</v>
      </c>
      <c r="E6" s="120" t="s">
        <v>33</v>
      </c>
      <c r="F6" s="120">
        <f>'Cover Sheet'!F6</f>
        <v>45944</v>
      </c>
      <c r="G6" s="120" t="s">
        <v>4</v>
      </c>
      <c r="H6" s="120">
        <f>'Cover Sheet'!H6</f>
        <v>45975</v>
      </c>
      <c r="I6" s="90" t="s">
        <v>14</v>
      </c>
      <c r="J6" s="92" t="str">
        <f>'Cover Sheet'!J6</f>
        <v>31 days</v>
      </c>
      <c r="K6" s="93"/>
      <c r="M6" s="231"/>
      <c r="N6" s="3"/>
      <c r="O6" s="259"/>
      <c r="P6" s="3"/>
      <c r="Q6" s="259"/>
      <c r="R6" s="20"/>
    </row>
    <row r="7" spans="1:18" s="5" customFormat="1" ht="13" x14ac:dyDescent="0.25">
      <c r="A7" s="32"/>
      <c r="B7" s="33"/>
      <c r="C7" s="33"/>
      <c r="D7" s="127" t="s">
        <v>142</v>
      </c>
      <c r="E7" s="128" t="s">
        <v>33</v>
      </c>
      <c r="F7" s="128" t="str">
        <f>'Cover Sheet'!F7</f>
        <v>01.10.2025</v>
      </c>
      <c r="G7" s="128" t="s">
        <v>4</v>
      </c>
      <c r="H7" s="128">
        <f>'Cover Sheet'!H7</f>
        <v>45961</v>
      </c>
      <c r="I7" s="99"/>
      <c r="J7" s="100"/>
      <c r="K7" s="93"/>
      <c r="M7" s="231"/>
      <c r="N7" s="20"/>
      <c r="O7" s="262"/>
      <c r="P7" s="3"/>
      <c r="Q7" s="259"/>
      <c r="R7" s="20"/>
    </row>
    <row r="8" spans="1:18" s="5" customFormat="1" ht="13" x14ac:dyDescent="0.25">
      <c r="A8" s="32"/>
      <c r="B8" s="33"/>
      <c r="C8" s="33"/>
      <c r="D8" s="33"/>
      <c r="E8" s="103"/>
      <c r="F8" s="102"/>
      <c r="G8" s="103"/>
      <c r="H8" s="33"/>
      <c r="I8" s="129"/>
      <c r="J8" s="33"/>
      <c r="K8" s="93"/>
      <c r="M8" s="20"/>
      <c r="N8" s="263"/>
      <c r="O8" s="3"/>
      <c r="P8" s="263"/>
      <c r="Q8" s="20"/>
      <c r="R8" s="20"/>
    </row>
    <row r="9" spans="1:18" s="5" customFormat="1" x14ac:dyDescent="0.25">
      <c r="A9" s="32"/>
      <c r="B9" s="33"/>
      <c r="C9" s="33"/>
      <c r="D9" s="33"/>
      <c r="E9" s="33"/>
      <c r="F9" s="33"/>
      <c r="G9" s="33"/>
      <c r="H9" s="33"/>
      <c r="I9" s="33"/>
      <c r="J9" s="33"/>
      <c r="K9" s="75"/>
      <c r="M9" s="20"/>
      <c r="N9" s="20"/>
      <c r="O9" s="20"/>
      <c r="P9" s="20"/>
      <c r="Q9" s="20"/>
      <c r="R9" s="20"/>
    </row>
    <row r="10" spans="1:18" s="5" customFormat="1" x14ac:dyDescent="0.25">
      <c r="A10" s="32"/>
      <c r="B10" s="33"/>
      <c r="C10" s="33"/>
      <c r="D10" s="33"/>
      <c r="E10" s="33"/>
      <c r="F10" s="131"/>
      <c r="G10" s="33"/>
      <c r="H10" s="33"/>
      <c r="I10" s="20"/>
      <c r="J10" s="20"/>
      <c r="K10" s="75"/>
      <c r="M10" s="20"/>
      <c r="N10" s="20"/>
      <c r="O10" s="138"/>
      <c r="P10" s="20"/>
      <c r="Q10" s="20"/>
      <c r="R10" s="20"/>
    </row>
    <row r="11" spans="1:18" s="5" customFormat="1" ht="18" x14ac:dyDescent="0.25">
      <c r="A11" s="32"/>
      <c r="B11" s="132"/>
      <c r="C11" s="33"/>
      <c r="D11" s="33"/>
      <c r="E11" s="33"/>
      <c r="F11" s="20"/>
      <c r="G11" s="186"/>
      <c r="H11" s="186"/>
      <c r="I11" s="20"/>
      <c r="J11" s="33"/>
      <c r="K11" s="75"/>
      <c r="M11" s="47"/>
      <c r="N11" s="20"/>
      <c r="O11" s="20"/>
      <c r="P11" s="187"/>
      <c r="Q11" s="187"/>
      <c r="R11" s="20"/>
    </row>
    <row r="12" spans="1:18" s="5" customFormat="1" ht="13" thickBot="1" x14ac:dyDescent="0.3">
      <c r="A12" s="32"/>
      <c r="B12" s="33"/>
      <c r="C12" s="33"/>
      <c r="D12" s="33"/>
      <c r="E12" s="33"/>
      <c r="F12" s="20"/>
      <c r="G12" s="186"/>
      <c r="H12" s="186"/>
      <c r="I12" s="20"/>
      <c r="J12" s="33"/>
      <c r="K12" s="75"/>
      <c r="M12" s="20"/>
      <c r="N12" s="20"/>
      <c r="O12" s="20"/>
      <c r="P12" s="187"/>
      <c r="Q12" s="187"/>
      <c r="R12" s="20"/>
    </row>
    <row r="13" spans="1:18" s="5" customFormat="1" ht="45" customHeight="1" thickBot="1" x14ac:dyDescent="0.3">
      <c r="A13" s="32"/>
      <c r="B13" s="304"/>
      <c r="C13" s="20"/>
      <c r="D13" s="403" t="s">
        <v>203</v>
      </c>
      <c r="E13" s="289" t="s">
        <v>75</v>
      </c>
      <c r="F13" s="265" t="s">
        <v>196</v>
      </c>
      <c r="G13" s="289" t="s">
        <v>61</v>
      </c>
      <c r="H13" s="289" t="s">
        <v>197</v>
      </c>
      <c r="I13" s="344" t="s">
        <v>204</v>
      </c>
      <c r="J13" s="33"/>
      <c r="K13" s="75"/>
      <c r="M13" s="141"/>
      <c r="N13" s="305"/>
      <c r="O13" s="172"/>
      <c r="P13" s="305"/>
      <c r="Q13" s="305"/>
      <c r="R13" s="20"/>
    </row>
    <row r="14" spans="1:18" s="5" customFormat="1" x14ac:dyDescent="0.25">
      <c r="A14" s="32"/>
      <c r="B14" s="137"/>
      <c r="C14" s="137"/>
      <c r="D14" s="404" t="s">
        <v>205</v>
      </c>
      <c r="E14" s="405">
        <v>753225690.0000006</v>
      </c>
      <c r="F14" s="406">
        <v>0.42103293389010499</v>
      </c>
      <c r="G14" s="407">
        <v>79297</v>
      </c>
      <c r="H14" s="406">
        <v>0.43115644557055627</v>
      </c>
      <c r="I14" s="408">
        <v>0</v>
      </c>
      <c r="J14" s="33"/>
      <c r="K14" s="75"/>
      <c r="M14" s="152"/>
      <c r="N14" s="12"/>
      <c r="O14" s="153"/>
      <c r="P14" s="154"/>
      <c r="Q14" s="153"/>
      <c r="R14" s="20"/>
    </row>
    <row r="15" spans="1:18" x14ac:dyDescent="0.25">
      <c r="A15" s="29"/>
      <c r="B15" s="13"/>
      <c r="C15" s="12"/>
      <c r="D15" s="409" t="s">
        <v>578</v>
      </c>
      <c r="E15" s="410">
        <v>34048444.419999927</v>
      </c>
      <c r="F15" s="411">
        <v>1.90321661075404E-2</v>
      </c>
      <c r="G15" s="412">
        <v>4915</v>
      </c>
      <c r="H15" s="411">
        <v>2.6724011374696193E-2</v>
      </c>
      <c r="I15" s="413">
        <v>3.5580112255733376E-2</v>
      </c>
      <c r="J15" s="20"/>
      <c r="K15" s="139"/>
      <c r="M15" s="152"/>
      <c r="N15" s="12"/>
      <c r="O15" s="153"/>
      <c r="P15" s="154"/>
      <c r="Q15" s="153"/>
      <c r="R15" s="20"/>
    </row>
    <row r="16" spans="1:18" x14ac:dyDescent="0.25">
      <c r="A16" s="29"/>
      <c r="B16" s="13"/>
      <c r="C16" s="12"/>
      <c r="D16" s="409" t="s">
        <v>579</v>
      </c>
      <c r="E16" s="410">
        <v>87139137.030000255</v>
      </c>
      <c r="F16" s="411">
        <v>4.8708437600412789E-2</v>
      </c>
      <c r="G16" s="412">
        <v>11566</v>
      </c>
      <c r="H16" s="411">
        <v>6.288706318611112E-2</v>
      </c>
      <c r="I16" s="413">
        <v>7.7579448964690004E-2</v>
      </c>
      <c r="J16" s="20"/>
      <c r="K16" s="139"/>
      <c r="M16" s="152"/>
      <c r="N16" s="12"/>
      <c r="O16" s="153"/>
      <c r="P16" s="154"/>
      <c r="Q16" s="153"/>
      <c r="R16" s="20"/>
    </row>
    <row r="17" spans="1:18" x14ac:dyDescent="0.25">
      <c r="A17" s="29"/>
      <c r="B17" s="13"/>
      <c r="C17" s="12"/>
      <c r="D17" s="409" t="s">
        <v>580</v>
      </c>
      <c r="E17" s="410">
        <v>114019309.9800003</v>
      </c>
      <c r="F17" s="411">
        <v>6.3733732450103789E-2</v>
      </c>
      <c r="G17" s="412">
        <v>13947</v>
      </c>
      <c r="H17" s="411">
        <v>7.583312037495174E-2</v>
      </c>
      <c r="I17" s="413">
        <v>0.12115808405904215</v>
      </c>
      <c r="J17" s="20"/>
      <c r="K17" s="139"/>
      <c r="M17" s="152"/>
      <c r="N17" s="12"/>
      <c r="O17" s="153"/>
      <c r="P17" s="154"/>
      <c r="Q17" s="153"/>
      <c r="R17" s="20"/>
    </row>
    <row r="18" spans="1:18" x14ac:dyDescent="0.25">
      <c r="A18" s="29"/>
      <c r="B18" s="13"/>
      <c r="C18" s="12"/>
      <c r="D18" s="409" t="s">
        <v>581</v>
      </c>
      <c r="E18" s="410">
        <v>107025641.47000013</v>
      </c>
      <c r="F18" s="411">
        <v>5.9824459558176529E-2</v>
      </c>
      <c r="G18" s="412">
        <v>12258</v>
      </c>
      <c r="H18" s="411">
        <v>6.6649629996139562E-2</v>
      </c>
      <c r="I18" s="413">
        <v>0.15721954207373437</v>
      </c>
      <c r="J18" s="20"/>
      <c r="K18" s="139"/>
      <c r="M18" s="152"/>
      <c r="N18" s="12"/>
      <c r="O18" s="153"/>
      <c r="P18" s="154"/>
      <c r="Q18" s="153"/>
      <c r="R18" s="20"/>
    </row>
    <row r="19" spans="1:18" x14ac:dyDescent="0.25">
      <c r="A19" s="29"/>
      <c r="B19" s="13"/>
      <c r="C19" s="12"/>
      <c r="D19" s="409" t="s">
        <v>582</v>
      </c>
      <c r="E19" s="410">
        <v>83396425.830000043</v>
      </c>
      <c r="F19" s="411">
        <v>4.661636254487473E-2</v>
      </c>
      <c r="G19" s="412">
        <v>9323</v>
      </c>
      <c r="H19" s="411">
        <v>5.0691344465166349E-2</v>
      </c>
      <c r="I19" s="413">
        <v>0.19134688006702205</v>
      </c>
      <c r="J19" s="20"/>
      <c r="K19" s="139"/>
      <c r="M19" s="152"/>
      <c r="N19" s="12"/>
      <c r="O19" s="153"/>
      <c r="P19" s="154"/>
      <c r="Q19" s="153"/>
      <c r="R19" s="20"/>
    </row>
    <row r="20" spans="1:18" x14ac:dyDescent="0.25">
      <c r="A20" s="29"/>
      <c r="B20" s="13"/>
      <c r="C20" s="12"/>
      <c r="D20" s="409" t="s">
        <v>583</v>
      </c>
      <c r="E20" s="410">
        <v>130878225.00999992</v>
      </c>
      <c r="F20" s="411">
        <v>7.3157413229346352E-2</v>
      </c>
      <c r="G20" s="412">
        <v>12662</v>
      </c>
      <c r="H20" s="411">
        <v>6.8846273047081019E-2</v>
      </c>
      <c r="I20" s="413">
        <v>0.20423360087546893</v>
      </c>
      <c r="J20" s="20"/>
      <c r="K20" s="139"/>
      <c r="M20" s="152"/>
      <c r="N20" s="12"/>
      <c r="O20" s="153"/>
      <c r="P20" s="154"/>
      <c r="Q20" s="153"/>
      <c r="R20" s="20"/>
    </row>
    <row r="21" spans="1:18" x14ac:dyDescent="0.25">
      <c r="A21" s="29"/>
      <c r="B21" s="13"/>
      <c r="C21" s="12"/>
      <c r="D21" s="409" t="s">
        <v>584</v>
      </c>
      <c r="E21" s="410">
        <v>67237599.560000002</v>
      </c>
      <c r="F21" s="411">
        <v>3.7584012582569791E-2</v>
      </c>
      <c r="G21" s="412">
        <v>6603</v>
      </c>
      <c r="H21" s="411">
        <v>3.5902064518233766E-2</v>
      </c>
      <c r="I21" s="413">
        <v>0.23683277771391226</v>
      </c>
      <c r="J21" s="20"/>
      <c r="K21" s="139"/>
      <c r="M21" s="152"/>
      <c r="N21" s="12"/>
      <c r="O21" s="153"/>
      <c r="P21" s="154"/>
      <c r="Q21" s="153"/>
      <c r="R21" s="20"/>
    </row>
    <row r="22" spans="1:18" x14ac:dyDescent="0.25">
      <c r="A22" s="29"/>
      <c r="B22" s="13"/>
      <c r="C22" s="12"/>
      <c r="D22" s="409" t="s">
        <v>585</v>
      </c>
      <c r="E22" s="410">
        <v>53873792.819999918</v>
      </c>
      <c r="F22" s="411">
        <v>3.0114003481203914E-2</v>
      </c>
      <c r="G22" s="412">
        <v>5094</v>
      </c>
      <c r="H22" s="411">
        <v>2.7697276488850949E-2</v>
      </c>
      <c r="I22" s="413">
        <v>0.26200578635115795</v>
      </c>
      <c r="J22" s="20"/>
      <c r="K22" s="139"/>
      <c r="M22" s="152"/>
      <c r="N22" s="12"/>
      <c r="O22" s="153"/>
      <c r="P22" s="154"/>
      <c r="Q22" s="153"/>
      <c r="R22" s="20"/>
    </row>
    <row r="23" spans="1:18" x14ac:dyDescent="0.25">
      <c r="A23" s="29"/>
      <c r="B23" s="13"/>
      <c r="C23" s="12"/>
      <c r="D23" s="409" t="s">
        <v>586</v>
      </c>
      <c r="E23" s="410">
        <v>48119465.300000042</v>
      </c>
      <c r="F23" s="411">
        <v>2.6897488921922064E-2</v>
      </c>
      <c r="G23" s="412">
        <v>4404</v>
      </c>
      <c r="H23" s="411">
        <v>2.3945584149371729E-2</v>
      </c>
      <c r="I23" s="413">
        <v>0.28389721521365185</v>
      </c>
      <c r="J23" s="20"/>
      <c r="K23" s="139"/>
      <c r="M23" s="152"/>
      <c r="N23" s="12"/>
      <c r="O23" s="153"/>
      <c r="P23" s="154"/>
      <c r="Q23" s="153"/>
      <c r="R23" s="20"/>
    </row>
    <row r="24" spans="1:18" x14ac:dyDescent="0.25">
      <c r="A24" s="29"/>
      <c r="B24" s="13"/>
      <c r="C24" s="12"/>
      <c r="D24" s="409" t="s">
        <v>587</v>
      </c>
      <c r="E24" s="410">
        <v>24610916.240000021</v>
      </c>
      <c r="F24" s="411">
        <v>1.3756841286508472E-2</v>
      </c>
      <c r="G24" s="412">
        <v>2331</v>
      </c>
      <c r="H24" s="411">
        <v>1.267419542511024E-2</v>
      </c>
      <c r="I24" s="413">
        <v>0.30979215421163364</v>
      </c>
      <c r="J24" s="20"/>
      <c r="K24" s="139"/>
      <c r="M24" s="152"/>
      <c r="N24" s="12"/>
      <c r="O24" s="153"/>
      <c r="P24" s="154"/>
      <c r="Q24" s="153"/>
      <c r="R24" s="20"/>
    </row>
    <row r="25" spans="1:18" x14ac:dyDescent="0.25">
      <c r="A25" s="29"/>
      <c r="B25" s="13"/>
      <c r="C25" s="12"/>
      <c r="D25" s="409" t="s">
        <v>588</v>
      </c>
      <c r="E25" s="410">
        <v>89081166.14000012</v>
      </c>
      <c r="F25" s="411">
        <v>4.9793979722433657E-2</v>
      </c>
      <c r="G25" s="412">
        <v>7237</v>
      </c>
      <c r="H25" s="411">
        <v>3.9349271682334964E-2</v>
      </c>
      <c r="I25" s="413">
        <v>0.30120380691073706</v>
      </c>
      <c r="J25" s="20"/>
      <c r="K25" s="139"/>
      <c r="M25" s="152"/>
      <c r="N25" s="12"/>
      <c r="O25" s="153"/>
      <c r="P25" s="154"/>
      <c r="Q25" s="153"/>
      <c r="R25" s="20"/>
    </row>
    <row r="26" spans="1:18" x14ac:dyDescent="0.25">
      <c r="A26" s="29"/>
      <c r="B26" s="13"/>
      <c r="C26" s="12"/>
      <c r="D26" s="409" t="s">
        <v>589</v>
      </c>
      <c r="E26" s="410">
        <v>16836174.849999994</v>
      </c>
      <c r="F26" s="411">
        <v>9.4109696292784314E-3</v>
      </c>
      <c r="G26" s="412">
        <v>1444</v>
      </c>
      <c r="H26" s="411">
        <v>7.8513677365333271E-3</v>
      </c>
      <c r="I26" s="413">
        <v>0.33669473078155554</v>
      </c>
      <c r="J26" s="20"/>
      <c r="K26" s="139"/>
      <c r="M26" s="152"/>
      <c r="N26" s="12"/>
      <c r="O26" s="153"/>
      <c r="P26" s="154"/>
      <c r="Q26" s="153"/>
      <c r="R26" s="20"/>
    </row>
    <row r="27" spans="1:18" x14ac:dyDescent="0.25">
      <c r="A27" s="29"/>
      <c r="B27" s="13"/>
      <c r="C27" s="12"/>
      <c r="D27" s="409" t="s">
        <v>590</v>
      </c>
      <c r="E27" s="410">
        <v>22543329.559999961</v>
      </c>
      <c r="F27" s="411">
        <v>1.2601115854530009E-2</v>
      </c>
      <c r="G27" s="412">
        <v>1909</v>
      </c>
      <c r="H27" s="411">
        <v>1.0379682139225846E-2</v>
      </c>
      <c r="I27" s="413">
        <v>0.35600520362595123</v>
      </c>
      <c r="J27" s="20"/>
      <c r="K27" s="139"/>
      <c r="M27" s="152"/>
      <c r="N27" s="12"/>
      <c r="O27" s="153"/>
      <c r="P27" s="154"/>
      <c r="Q27" s="153"/>
      <c r="R27" s="20"/>
    </row>
    <row r="28" spans="1:18" x14ac:dyDescent="0.25">
      <c r="A28" s="29"/>
      <c r="B28" s="13"/>
      <c r="C28" s="12"/>
      <c r="D28" s="409" t="s">
        <v>591</v>
      </c>
      <c r="E28" s="410">
        <v>13504809.789999997</v>
      </c>
      <c r="F28" s="411">
        <v>7.5488260198766019E-3</v>
      </c>
      <c r="G28" s="412">
        <v>1191</v>
      </c>
      <c r="H28" s="411">
        <v>6.4757472120576132E-3</v>
      </c>
      <c r="I28" s="413">
        <v>0.37632617335092455</v>
      </c>
      <c r="J28" s="20"/>
      <c r="K28" s="139"/>
      <c r="M28" s="152"/>
      <c r="N28" s="12"/>
      <c r="O28" s="153"/>
      <c r="P28" s="154"/>
      <c r="Q28" s="153"/>
      <c r="R28" s="20"/>
    </row>
    <row r="29" spans="1:18" x14ac:dyDescent="0.25">
      <c r="A29" s="29"/>
      <c r="B29" s="13"/>
      <c r="C29" s="12"/>
      <c r="D29" s="409" t="s">
        <v>592</v>
      </c>
      <c r="E29" s="410">
        <v>10753281.049999988</v>
      </c>
      <c r="F29" s="411">
        <v>6.0107953426633129E-3</v>
      </c>
      <c r="G29" s="412">
        <v>951</v>
      </c>
      <c r="H29" s="411">
        <v>5.1708107461517971E-3</v>
      </c>
      <c r="I29" s="413">
        <v>0.3859980800959445</v>
      </c>
      <c r="J29" s="20"/>
      <c r="K29" s="139"/>
      <c r="M29" s="152"/>
      <c r="N29" s="12"/>
      <c r="O29" s="153"/>
      <c r="P29" s="154"/>
      <c r="Q29" s="153"/>
      <c r="R29" s="20"/>
    </row>
    <row r="30" spans="1:18" x14ac:dyDescent="0.25">
      <c r="A30" s="29"/>
      <c r="B30" s="13"/>
      <c r="C30" s="12"/>
      <c r="D30" s="409" t="s">
        <v>593</v>
      </c>
      <c r="E30" s="410">
        <v>29026810.139999967</v>
      </c>
      <c r="F30" s="411">
        <v>1.6225207393968766E-2</v>
      </c>
      <c r="G30" s="412">
        <v>2158</v>
      </c>
      <c r="H30" s="411">
        <v>1.1733553722603131E-2</v>
      </c>
      <c r="I30" s="413">
        <v>0.36916371564620509</v>
      </c>
      <c r="J30" s="20"/>
      <c r="K30" s="139"/>
      <c r="M30" s="152"/>
      <c r="N30" s="12"/>
      <c r="O30" s="153"/>
      <c r="P30" s="154"/>
      <c r="Q30" s="153"/>
      <c r="R30" s="20"/>
    </row>
    <row r="31" spans="1:18" ht="13" thickBot="1" x14ac:dyDescent="0.3">
      <c r="A31" s="29"/>
      <c r="B31" s="13"/>
      <c r="C31" s="12"/>
      <c r="D31" s="414" t="s">
        <v>594</v>
      </c>
      <c r="E31" s="415">
        <v>103674487.33000037</v>
      </c>
      <c r="F31" s="416">
        <v>5.795125438446283E-2</v>
      </c>
      <c r="G31" s="417">
        <v>6627</v>
      </c>
      <c r="H31" s="416">
        <v>3.6032558164824348E-2</v>
      </c>
      <c r="I31" s="418">
        <v>0.44549502474853386</v>
      </c>
      <c r="J31" s="20"/>
      <c r="K31" s="139"/>
      <c r="M31" s="152"/>
      <c r="N31" s="12"/>
      <c r="O31" s="153"/>
      <c r="P31" s="154"/>
      <c r="Q31" s="153"/>
      <c r="R31" s="20"/>
    </row>
    <row r="32" spans="1:18" ht="14" thickTop="1" thickBot="1" x14ac:dyDescent="0.3">
      <c r="A32" s="29"/>
      <c r="B32" s="159"/>
      <c r="C32" s="182"/>
      <c r="D32" s="419" t="s">
        <v>35</v>
      </c>
      <c r="E32" s="420">
        <f>SUM(E14:E31)</f>
        <v>1788994706.5200009</v>
      </c>
      <c r="F32" s="421">
        <f>ROUND(SUM(F14:F31),0)</f>
        <v>1</v>
      </c>
      <c r="G32" s="422">
        <f>SUM(G14:G31)</f>
        <v>183917</v>
      </c>
      <c r="H32" s="421">
        <f>SUM(H14:H31)</f>
        <v>0.99999999999999967</v>
      </c>
      <c r="I32" s="423">
        <f>E39</f>
        <v>0.15707520998080016</v>
      </c>
      <c r="J32" s="20"/>
      <c r="K32" s="139"/>
      <c r="M32" s="424"/>
      <c r="N32" s="425"/>
      <c r="O32" s="426"/>
      <c r="P32" s="427"/>
      <c r="Q32" s="426"/>
      <c r="R32" s="20"/>
    </row>
    <row r="33" spans="1:18" ht="13" x14ac:dyDescent="0.25">
      <c r="A33" s="29"/>
      <c r="B33" s="159"/>
      <c r="C33" s="182"/>
      <c r="D33" s="424"/>
      <c r="E33" s="425"/>
      <c r="F33" s="426"/>
      <c r="G33" s="427"/>
      <c r="H33" s="426"/>
      <c r="I33" s="138"/>
      <c r="J33" s="20"/>
      <c r="K33" s="139"/>
      <c r="M33" s="424"/>
      <c r="N33" s="425"/>
      <c r="O33" s="426"/>
      <c r="P33" s="427"/>
      <c r="Q33" s="426"/>
      <c r="R33" s="20"/>
    </row>
    <row r="34" spans="1:18" x14ac:dyDescent="0.25">
      <c r="A34" s="29"/>
      <c r="B34" s="20"/>
      <c r="C34" s="20"/>
      <c r="D34" s="20"/>
      <c r="E34" s="20"/>
      <c r="F34" s="20"/>
      <c r="G34" s="20"/>
      <c r="H34" s="20"/>
      <c r="I34" s="138"/>
      <c r="J34" s="20"/>
      <c r="K34" s="139"/>
      <c r="M34" s="20"/>
      <c r="N34" s="20"/>
      <c r="O34" s="20"/>
      <c r="P34" s="20"/>
      <c r="Q34" s="20"/>
      <c r="R34" s="20"/>
    </row>
    <row r="35" spans="1:18" ht="13" thickBot="1" x14ac:dyDescent="0.3">
      <c r="A35" s="29"/>
      <c r="B35" s="20"/>
      <c r="C35" s="20"/>
      <c r="D35" s="20"/>
      <c r="E35" s="20"/>
      <c r="F35" s="20"/>
      <c r="G35" s="20"/>
      <c r="H35" s="20"/>
      <c r="I35" s="138"/>
      <c r="J35" s="20"/>
      <c r="K35" s="139"/>
      <c r="M35" s="20"/>
      <c r="N35" s="20"/>
      <c r="O35" s="20"/>
      <c r="P35" s="20"/>
      <c r="Q35" s="20"/>
      <c r="R35" s="20"/>
    </row>
    <row r="36" spans="1:18" ht="29.5" thickBot="1" x14ac:dyDescent="0.3">
      <c r="A36" s="29"/>
      <c r="B36" s="20"/>
      <c r="C36" s="20"/>
      <c r="D36" s="428" t="s">
        <v>175</v>
      </c>
      <c r="E36" s="429" t="s">
        <v>206</v>
      </c>
      <c r="F36" s="430" t="s">
        <v>202</v>
      </c>
      <c r="G36" s="20"/>
      <c r="H36" s="20"/>
      <c r="I36" s="138"/>
      <c r="J36" s="20"/>
      <c r="K36" s="139"/>
      <c r="M36" s="20"/>
      <c r="N36" s="20"/>
      <c r="O36" s="20"/>
      <c r="P36" s="20"/>
      <c r="Q36" s="20"/>
      <c r="R36" s="20"/>
    </row>
    <row r="37" spans="1:18" x14ac:dyDescent="0.25">
      <c r="A37" s="29"/>
      <c r="B37" s="20"/>
      <c r="C37" s="20"/>
      <c r="D37" s="431" t="s">
        <v>200</v>
      </c>
      <c r="E37" s="951">
        <v>3583.4906557305835</v>
      </c>
      <c r="F37" s="952">
        <v>6299.6066806538111</v>
      </c>
      <c r="G37" s="20"/>
      <c r="H37" s="20"/>
      <c r="I37" s="138"/>
      <c r="J37" s="20"/>
      <c r="K37" s="139"/>
      <c r="M37" s="20"/>
      <c r="N37" s="20"/>
      <c r="O37" s="20"/>
      <c r="P37" s="20"/>
      <c r="Q37" s="20"/>
      <c r="R37" s="20"/>
    </row>
    <row r="38" spans="1:18" x14ac:dyDescent="0.25">
      <c r="A38" s="29"/>
      <c r="B38" s="20"/>
      <c r="C38" s="20"/>
      <c r="D38" s="432" t="s">
        <v>201</v>
      </c>
      <c r="E38" s="953">
        <v>22813.852397005267</v>
      </c>
      <c r="F38" s="954">
        <v>25606.284566335362</v>
      </c>
      <c r="G38" s="20"/>
      <c r="H38" s="20"/>
      <c r="I38" s="138"/>
      <c r="J38" s="20"/>
      <c r="K38" s="139"/>
      <c r="M38" s="20"/>
      <c r="N38" s="20"/>
      <c r="O38" s="20"/>
      <c r="P38" s="20"/>
      <c r="Q38" s="20"/>
      <c r="R38" s="20"/>
    </row>
    <row r="39" spans="1:18" ht="13.5" thickBot="1" x14ac:dyDescent="0.3">
      <c r="A39" s="29"/>
      <c r="B39" s="20"/>
      <c r="C39" s="20"/>
      <c r="D39" s="433" t="s">
        <v>117</v>
      </c>
      <c r="E39" s="434">
        <f>E37/E38</f>
        <v>0.15707520998080016</v>
      </c>
      <c r="F39" s="435">
        <f>F37/F38</f>
        <v>0.24601799079183545</v>
      </c>
      <c r="G39" s="20"/>
      <c r="H39" s="20"/>
      <c r="I39" s="138"/>
      <c r="J39" s="20"/>
      <c r="K39" s="139"/>
      <c r="M39" s="20"/>
      <c r="N39" s="20"/>
      <c r="O39" s="20"/>
      <c r="P39" s="20"/>
      <c r="Q39" s="20"/>
      <c r="R39" s="20"/>
    </row>
    <row r="40" spans="1:18" x14ac:dyDescent="0.25">
      <c r="A40" s="29"/>
      <c r="B40" s="20"/>
      <c r="C40" s="20"/>
      <c r="D40" s="20"/>
      <c r="E40" s="20"/>
      <c r="F40" s="20"/>
      <c r="G40" s="20"/>
      <c r="H40" s="20"/>
      <c r="I40" s="138"/>
      <c r="J40" s="20"/>
      <c r="K40" s="139"/>
      <c r="M40" s="20"/>
      <c r="N40" s="20"/>
      <c r="O40" s="20"/>
      <c r="P40" s="20"/>
      <c r="Q40" s="20"/>
      <c r="R40" s="20"/>
    </row>
    <row r="41" spans="1:18" x14ac:dyDescent="0.25">
      <c r="A41" s="35"/>
      <c r="B41" s="36"/>
      <c r="C41" s="36"/>
      <c r="D41" s="36"/>
      <c r="E41" s="36"/>
      <c r="F41" s="36"/>
      <c r="G41" s="36"/>
      <c r="H41" s="36"/>
      <c r="I41" s="200"/>
      <c r="J41" s="36"/>
      <c r="K41" s="151"/>
      <c r="M41" s="20"/>
      <c r="N41" s="20"/>
      <c r="O41" s="20"/>
      <c r="P41" s="20"/>
      <c r="Q41" s="20"/>
      <c r="R41" s="20"/>
    </row>
    <row r="42" spans="1:18" x14ac:dyDescent="0.25">
      <c r="I42" s="306"/>
      <c r="M42" s="20"/>
      <c r="N42" s="20"/>
      <c r="O42" s="20"/>
      <c r="P42" s="20"/>
      <c r="Q42" s="20"/>
      <c r="R42" s="20"/>
    </row>
    <row r="43" spans="1:18" x14ac:dyDescent="0.25">
      <c r="C43" s="20"/>
      <c r="D43" s="56"/>
      <c r="E43" s="56"/>
      <c r="F43" s="56"/>
      <c r="G43" s="56"/>
      <c r="I43" s="306"/>
      <c r="M43" s="20"/>
      <c r="N43" s="20"/>
      <c r="O43" s="20"/>
      <c r="P43" s="20"/>
      <c r="Q43" s="20"/>
      <c r="R43" s="20"/>
    </row>
    <row r="44" spans="1:18" x14ac:dyDescent="0.25">
      <c r="C44" s="20"/>
      <c r="D44" s="57"/>
      <c r="E44" s="57"/>
      <c r="F44" s="57"/>
      <c r="G44" s="57"/>
      <c r="I44" s="306"/>
      <c r="M44" s="20"/>
      <c r="N44" s="20"/>
      <c r="O44" s="20"/>
      <c r="P44" s="20"/>
      <c r="Q44" s="20"/>
      <c r="R44" s="20"/>
    </row>
    <row r="45" spans="1:18" x14ac:dyDescent="0.25">
      <c r="C45" s="20"/>
      <c r="D45" s="20"/>
      <c r="E45" s="20"/>
      <c r="F45" s="20"/>
      <c r="G45" s="20"/>
      <c r="I45" s="306"/>
      <c r="M45" s="20"/>
      <c r="N45" s="20"/>
      <c r="O45" s="20"/>
      <c r="P45" s="20"/>
      <c r="Q45" s="20"/>
      <c r="R45" s="20"/>
    </row>
    <row r="46" spans="1:18" x14ac:dyDescent="0.25">
      <c r="C46" s="20"/>
      <c r="D46" s="20"/>
      <c r="E46" s="20"/>
      <c r="F46" s="20"/>
      <c r="I46" s="306"/>
      <c r="M46" s="20"/>
      <c r="N46" s="20"/>
      <c r="O46" s="20"/>
      <c r="P46" s="20"/>
      <c r="Q46" s="20"/>
      <c r="R46" s="20"/>
    </row>
    <row r="47" spans="1:18" x14ac:dyDescent="0.25">
      <c r="C47" s="20"/>
      <c r="D47" s="20"/>
      <c r="E47" s="20"/>
      <c r="F47" s="20"/>
      <c r="I47" s="306"/>
      <c r="M47" s="20"/>
      <c r="N47" s="20"/>
      <c r="O47" s="20"/>
      <c r="P47" s="20"/>
      <c r="Q47" s="20"/>
      <c r="R47" s="20"/>
    </row>
    <row r="48" spans="1:18" x14ac:dyDescent="0.25">
      <c r="C48" s="20"/>
      <c r="D48" s="20"/>
      <c r="E48" s="20"/>
      <c r="F48" s="20"/>
      <c r="G48" s="20"/>
      <c r="I48" s="306"/>
      <c r="M48" s="20"/>
      <c r="N48" s="20"/>
      <c r="O48" s="20"/>
      <c r="P48" s="20"/>
      <c r="Q48" s="20"/>
      <c r="R48" s="20"/>
    </row>
    <row r="49" spans="3:18" x14ac:dyDescent="0.25">
      <c r="C49" s="20"/>
      <c r="D49" s="20"/>
      <c r="E49" s="20"/>
      <c r="F49" s="20"/>
      <c r="G49" s="20"/>
      <c r="I49" s="306"/>
      <c r="M49" s="20"/>
      <c r="N49" s="20"/>
      <c r="O49" s="20"/>
      <c r="P49" s="20"/>
      <c r="Q49" s="20"/>
      <c r="R49" s="20"/>
    </row>
    <row r="50" spans="3:18" x14ac:dyDescent="0.25">
      <c r="C50" s="20"/>
      <c r="D50" s="20"/>
      <c r="E50" s="20"/>
      <c r="F50" s="20"/>
      <c r="G50" s="20"/>
      <c r="I50" s="306"/>
      <c r="M50" s="20"/>
      <c r="N50" s="20"/>
      <c r="O50" s="138"/>
      <c r="P50" s="20"/>
      <c r="Q50" s="20"/>
      <c r="R50" s="20"/>
    </row>
    <row r="51" spans="3:18" x14ac:dyDescent="0.25">
      <c r="C51" s="20"/>
      <c r="D51" s="20"/>
      <c r="E51" s="20"/>
      <c r="F51" s="20"/>
      <c r="G51" s="20"/>
      <c r="I51" s="306"/>
      <c r="M51" s="20"/>
      <c r="N51" s="20"/>
      <c r="O51" s="138"/>
      <c r="P51" s="20"/>
      <c r="Q51" s="20"/>
      <c r="R51" s="20"/>
    </row>
    <row r="52" spans="3:18" x14ac:dyDescent="0.25">
      <c r="C52" s="20"/>
      <c r="D52" s="20"/>
      <c r="E52" s="20"/>
      <c r="F52" s="20"/>
      <c r="G52" s="20"/>
      <c r="H52" s="20"/>
      <c r="I52" s="306"/>
      <c r="M52" s="20"/>
      <c r="N52" s="20"/>
      <c r="O52" s="138"/>
      <c r="P52" s="20"/>
      <c r="Q52" s="20"/>
      <c r="R52" s="20"/>
    </row>
    <row r="53" spans="3:18" x14ac:dyDescent="0.25">
      <c r="C53" s="20"/>
      <c r="D53" s="20"/>
      <c r="E53" s="20"/>
      <c r="F53" s="20"/>
      <c r="G53" s="20"/>
      <c r="H53" s="20"/>
      <c r="I53" s="306"/>
      <c r="M53" s="20"/>
      <c r="N53" s="20"/>
      <c r="O53" s="138"/>
      <c r="P53" s="20"/>
      <c r="Q53" s="20"/>
      <c r="R53" s="20"/>
    </row>
    <row r="54" spans="3:18" x14ac:dyDescent="0.25">
      <c r="C54" s="20"/>
      <c r="D54" s="20"/>
      <c r="E54" s="20"/>
      <c r="F54" s="20"/>
      <c r="G54" s="20"/>
      <c r="I54" s="306"/>
      <c r="M54" s="20"/>
      <c r="N54" s="20"/>
      <c r="O54" s="138"/>
      <c r="P54" s="20"/>
      <c r="Q54" s="20"/>
      <c r="R54" s="20"/>
    </row>
    <row r="55" spans="3:18" x14ac:dyDescent="0.25">
      <c r="C55" s="20"/>
      <c r="D55" s="20"/>
      <c r="E55" s="20"/>
      <c r="F55" s="20"/>
      <c r="G55" s="20"/>
      <c r="I55" s="306"/>
      <c r="M55" s="20"/>
      <c r="N55" s="20"/>
      <c r="O55" s="138"/>
      <c r="P55" s="20"/>
      <c r="Q55" s="20"/>
      <c r="R55" s="20"/>
    </row>
    <row r="56" spans="3:18" x14ac:dyDescent="0.25">
      <c r="C56" s="20"/>
      <c r="D56" s="20"/>
      <c r="E56" s="20"/>
      <c r="F56" s="20"/>
      <c r="G56" s="20"/>
      <c r="I56" s="306"/>
      <c r="M56" s="20"/>
      <c r="N56" s="20"/>
      <c r="O56" s="138"/>
      <c r="P56" s="20"/>
      <c r="Q56" s="20"/>
      <c r="R56" s="20"/>
    </row>
    <row r="57" spans="3:18" x14ac:dyDescent="0.25">
      <c r="C57" s="20"/>
      <c r="D57" s="20"/>
      <c r="E57" s="20"/>
      <c r="F57" s="20"/>
      <c r="G57" s="20"/>
      <c r="I57" s="306"/>
      <c r="M57" s="20"/>
      <c r="N57" s="20"/>
      <c r="O57" s="138"/>
      <c r="P57" s="20"/>
      <c r="Q57" s="20"/>
      <c r="R57" s="20"/>
    </row>
    <row r="58" spans="3:18" x14ac:dyDescent="0.25">
      <c r="C58" s="20"/>
      <c r="D58" s="20"/>
      <c r="E58" s="20"/>
      <c r="F58" s="20"/>
      <c r="G58" s="20"/>
      <c r="I58" s="306"/>
      <c r="M58" s="20"/>
      <c r="N58" s="20"/>
      <c r="O58" s="138"/>
      <c r="P58" s="20"/>
      <c r="Q58" s="20"/>
      <c r="R58" s="20"/>
    </row>
    <row r="59" spans="3:18" x14ac:dyDescent="0.25">
      <c r="C59" s="20"/>
      <c r="D59" s="20"/>
      <c r="E59" s="20"/>
      <c r="F59" s="20"/>
      <c r="G59" s="20"/>
      <c r="I59" s="306"/>
      <c r="M59" s="20"/>
      <c r="N59" s="20"/>
      <c r="O59" s="138"/>
      <c r="P59" s="20"/>
      <c r="Q59" s="20"/>
      <c r="R59" s="20"/>
    </row>
    <row r="60" spans="3:18" x14ac:dyDescent="0.25">
      <c r="C60" s="20"/>
      <c r="D60" s="20"/>
      <c r="E60" s="20"/>
      <c r="F60" s="20"/>
      <c r="G60" s="20"/>
      <c r="I60" s="306"/>
      <c r="M60" s="20"/>
      <c r="N60" s="20"/>
      <c r="O60" s="138"/>
      <c r="P60" s="20"/>
      <c r="Q60" s="20"/>
      <c r="R60" s="20"/>
    </row>
    <row r="61" spans="3:18" x14ac:dyDescent="0.25">
      <c r="C61" s="20"/>
      <c r="D61" s="20"/>
      <c r="E61" s="20"/>
      <c r="F61" s="20"/>
      <c r="G61" s="20"/>
      <c r="I61" s="306"/>
      <c r="M61" s="20"/>
      <c r="N61" s="20"/>
      <c r="O61" s="138"/>
      <c r="P61" s="20"/>
      <c r="Q61" s="20"/>
      <c r="R61" s="20"/>
    </row>
    <row r="62" spans="3:18" x14ac:dyDescent="0.25">
      <c r="C62" s="20"/>
      <c r="D62" s="20"/>
      <c r="E62" s="20"/>
      <c r="F62" s="20"/>
      <c r="G62" s="20"/>
      <c r="I62" s="306"/>
      <c r="M62" s="20"/>
      <c r="N62" s="20"/>
      <c r="O62" s="138"/>
      <c r="P62" s="20"/>
      <c r="Q62" s="20"/>
      <c r="R62" s="20"/>
    </row>
    <row r="63" spans="3:18" x14ac:dyDescent="0.25">
      <c r="C63" s="20"/>
      <c r="D63" s="20"/>
      <c r="E63" s="20"/>
      <c r="F63" s="20"/>
      <c r="G63" s="20"/>
      <c r="I63" s="306"/>
      <c r="M63" s="20"/>
      <c r="N63" s="20"/>
      <c r="O63" s="138"/>
      <c r="P63" s="20"/>
      <c r="Q63" s="20"/>
      <c r="R63" s="20"/>
    </row>
    <row r="64" spans="3:18" x14ac:dyDescent="0.25">
      <c r="C64" s="20"/>
      <c r="D64" s="20"/>
      <c r="E64" s="20"/>
      <c r="F64" s="20"/>
      <c r="G64" s="20"/>
      <c r="I64" s="306"/>
      <c r="M64" s="20"/>
      <c r="N64" s="20"/>
      <c r="O64" s="138"/>
      <c r="P64" s="20"/>
      <c r="Q64" s="20"/>
      <c r="R64" s="20"/>
    </row>
    <row r="65" spans="3:18" x14ac:dyDescent="0.25">
      <c r="C65" s="20"/>
      <c r="D65" s="20"/>
      <c r="E65" s="20"/>
      <c r="F65" s="20"/>
      <c r="G65" s="20"/>
      <c r="I65" s="306"/>
      <c r="M65" s="20"/>
      <c r="N65" s="20"/>
      <c r="O65" s="138"/>
      <c r="P65" s="20"/>
      <c r="Q65" s="20"/>
      <c r="R65" s="20"/>
    </row>
    <row r="66" spans="3:18" x14ac:dyDescent="0.25">
      <c r="C66" s="20"/>
      <c r="D66" s="20"/>
      <c r="E66" s="20"/>
      <c r="F66" s="20"/>
      <c r="G66" s="20"/>
      <c r="I66" s="306"/>
      <c r="M66" s="20"/>
      <c r="N66" s="20"/>
      <c r="O66" s="138"/>
      <c r="P66" s="20"/>
      <c r="Q66" s="20"/>
      <c r="R66" s="20"/>
    </row>
    <row r="67" spans="3:18" x14ac:dyDescent="0.25">
      <c r="C67" s="20"/>
      <c r="D67" s="20"/>
      <c r="E67" s="20"/>
      <c r="F67" s="20"/>
      <c r="G67" s="20"/>
      <c r="I67" s="306"/>
      <c r="M67" s="20"/>
      <c r="N67" s="20"/>
      <c r="O67" s="138"/>
      <c r="P67" s="20"/>
      <c r="Q67" s="20"/>
      <c r="R67" s="20"/>
    </row>
    <row r="68" spans="3:18" x14ac:dyDescent="0.25">
      <c r="I68" s="306"/>
      <c r="M68" s="20"/>
      <c r="N68" s="20"/>
      <c r="O68" s="138"/>
      <c r="P68" s="20"/>
      <c r="Q68" s="20"/>
      <c r="R68" s="20"/>
    </row>
    <row r="69" spans="3:18" x14ac:dyDescent="0.25">
      <c r="I69" s="306"/>
      <c r="M69" s="20"/>
      <c r="N69" s="20"/>
      <c r="O69" s="20"/>
      <c r="P69" s="20"/>
      <c r="Q69" s="20"/>
      <c r="R69" s="20"/>
    </row>
    <row r="70" spans="3:18" x14ac:dyDescent="0.25">
      <c r="I70" s="306"/>
      <c r="M70" s="20"/>
      <c r="N70" s="20"/>
      <c r="O70" s="20"/>
      <c r="P70" s="20"/>
      <c r="Q70" s="20"/>
      <c r="R70" s="20"/>
    </row>
    <row r="71" spans="3:18" x14ac:dyDescent="0.25">
      <c r="I71" s="306"/>
      <c r="M71" s="20"/>
      <c r="N71" s="20"/>
      <c r="O71" s="20"/>
      <c r="P71" s="20"/>
      <c r="Q71" s="20"/>
      <c r="R71" s="20"/>
    </row>
    <row r="72" spans="3:18" x14ac:dyDescent="0.25">
      <c r="I72" s="306"/>
      <c r="M72" s="20"/>
      <c r="N72" s="20"/>
      <c r="O72" s="20"/>
      <c r="P72" s="20"/>
      <c r="Q72" s="20"/>
      <c r="R72" s="20"/>
    </row>
    <row r="73" spans="3:18" x14ac:dyDescent="0.25">
      <c r="I73" s="306"/>
      <c r="M73" s="20"/>
      <c r="N73" s="20"/>
      <c r="O73" s="20"/>
      <c r="P73" s="20"/>
      <c r="Q73" s="20"/>
      <c r="R73" s="20"/>
    </row>
    <row r="74" spans="3:18" x14ac:dyDescent="0.25">
      <c r="I74" s="306"/>
      <c r="M74" s="20"/>
      <c r="N74" s="20"/>
      <c r="O74" s="20"/>
      <c r="P74" s="20"/>
      <c r="Q74" s="20"/>
      <c r="R74" s="20"/>
    </row>
    <row r="75" spans="3:18" x14ac:dyDescent="0.25">
      <c r="I75" s="306"/>
      <c r="M75" s="20"/>
      <c r="N75" s="20"/>
      <c r="O75" s="20"/>
      <c r="P75" s="20"/>
      <c r="Q75" s="20"/>
      <c r="R75" s="20"/>
    </row>
    <row r="76" spans="3:18" x14ac:dyDescent="0.25">
      <c r="I76" s="306"/>
      <c r="M76" s="20"/>
      <c r="N76" s="20"/>
      <c r="O76" s="20"/>
      <c r="P76" s="20"/>
      <c r="Q76" s="20"/>
      <c r="R76" s="20"/>
    </row>
    <row r="77" spans="3:18" x14ac:dyDescent="0.25">
      <c r="I77" s="306"/>
      <c r="M77" s="20"/>
      <c r="N77" s="20"/>
      <c r="O77" s="20"/>
      <c r="P77" s="20"/>
      <c r="Q77" s="20"/>
      <c r="R77" s="20"/>
    </row>
    <row r="78" spans="3:18" x14ac:dyDescent="0.25">
      <c r="I78" s="306"/>
      <c r="M78" s="20"/>
      <c r="N78" s="20"/>
      <c r="O78" s="20"/>
      <c r="P78" s="20"/>
      <c r="Q78" s="20"/>
      <c r="R78" s="20"/>
    </row>
    <row r="79" spans="3:18" x14ac:dyDescent="0.25">
      <c r="I79" s="306"/>
      <c r="M79" s="20"/>
      <c r="N79" s="20"/>
      <c r="O79" s="20"/>
      <c r="P79" s="20"/>
      <c r="Q79" s="20"/>
      <c r="R79" s="20"/>
    </row>
    <row r="80" spans="3:18" x14ac:dyDescent="0.25">
      <c r="I80" s="306"/>
      <c r="M80" s="20"/>
      <c r="N80" s="20"/>
      <c r="O80" s="20"/>
      <c r="P80" s="20"/>
      <c r="Q80" s="20"/>
      <c r="R80" s="20"/>
    </row>
    <row r="81" spans="9:18" x14ac:dyDescent="0.25">
      <c r="I81" s="306"/>
      <c r="M81" s="20"/>
      <c r="N81" s="20"/>
      <c r="O81" s="20"/>
      <c r="P81" s="20"/>
      <c r="Q81" s="20"/>
      <c r="R81" s="20"/>
    </row>
    <row r="82" spans="9:18" x14ac:dyDescent="0.25">
      <c r="I82" s="306"/>
      <c r="M82" s="20"/>
      <c r="N82" s="20"/>
      <c r="O82" s="20"/>
      <c r="P82" s="20"/>
      <c r="Q82" s="20"/>
      <c r="R82" s="20"/>
    </row>
    <row r="83" spans="9:18" x14ac:dyDescent="0.25">
      <c r="I83" s="306"/>
      <c r="M83" s="20"/>
      <c r="N83" s="20"/>
      <c r="O83" s="20"/>
      <c r="P83" s="20"/>
      <c r="Q83" s="20"/>
      <c r="R83" s="20"/>
    </row>
    <row r="84" spans="9:18" x14ac:dyDescent="0.25">
      <c r="I84" s="306"/>
      <c r="M84" s="20"/>
      <c r="N84" s="20"/>
      <c r="O84" s="20"/>
      <c r="P84" s="20"/>
      <c r="Q84" s="20"/>
      <c r="R84" s="20"/>
    </row>
    <row r="85" spans="9:18" x14ac:dyDescent="0.25">
      <c r="I85" s="306"/>
      <c r="M85" s="20"/>
      <c r="N85" s="20"/>
      <c r="O85" s="20"/>
      <c r="P85" s="20"/>
      <c r="Q85" s="20"/>
      <c r="R85" s="20"/>
    </row>
    <row r="86" spans="9:18" x14ac:dyDescent="0.25">
      <c r="I86" s="306"/>
      <c r="M86" s="20"/>
      <c r="N86" s="20"/>
      <c r="O86" s="20"/>
      <c r="P86" s="20"/>
      <c r="Q86" s="20"/>
      <c r="R86" s="20"/>
    </row>
    <row r="87" spans="9:18" x14ac:dyDescent="0.25">
      <c r="I87" s="306"/>
      <c r="M87" s="20"/>
      <c r="N87" s="20"/>
      <c r="O87" s="20"/>
      <c r="P87" s="20"/>
      <c r="Q87" s="20"/>
      <c r="R87" s="20"/>
    </row>
    <row r="88" spans="9:18" x14ac:dyDescent="0.25">
      <c r="I88" s="306"/>
      <c r="M88" s="20"/>
      <c r="N88" s="20"/>
      <c r="O88" s="20"/>
      <c r="P88" s="20"/>
      <c r="Q88" s="20"/>
      <c r="R88" s="20"/>
    </row>
    <row r="89" spans="9:18" x14ac:dyDescent="0.25">
      <c r="I89" s="306"/>
      <c r="M89" s="20"/>
      <c r="N89" s="20"/>
      <c r="O89" s="20"/>
      <c r="P89" s="20"/>
      <c r="Q89" s="20"/>
      <c r="R89" s="20"/>
    </row>
    <row r="90" spans="9:18" x14ac:dyDescent="0.25">
      <c r="I90" s="306"/>
      <c r="M90" s="20"/>
      <c r="N90" s="20"/>
      <c r="O90" s="20"/>
      <c r="P90" s="20"/>
      <c r="Q90" s="20"/>
      <c r="R90" s="20"/>
    </row>
    <row r="91" spans="9:18" x14ac:dyDescent="0.25">
      <c r="I91" s="306"/>
      <c r="M91" s="20"/>
      <c r="N91" s="20"/>
      <c r="O91" s="20"/>
      <c r="P91" s="20"/>
      <c r="Q91" s="20"/>
      <c r="R91" s="20"/>
    </row>
    <row r="92" spans="9:18" x14ac:dyDescent="0.25">
      <c r="I92" s="306"/>
      <c r="M92" s="20"/>
      <c r="N92" s="20"/>
      <c r="O92" s="20"/>
      <c r="P92" s="20"/>
      <c r="Q92" s="20"/>
      <c r="R92" s="20"/>
    </row>
    <row r="93" spans="9:18" x14ac:dyDescent="0.25">
      <c r="I93" s="306"/>
      <c r="M93" s="20"/>
      <c r="N93" s="20"/>
      <c r="O93" s="20"/>
      <c r="P93" s="20"/>
      <c r="Q93" s="20"/>
      <c r="R93" s="20"/>
    </row>
    <row r="94" spans="9:18" x14ac:dyDescent="0.25">
      <c r="I94" s="306"/>
      <c r="M94" s="20"/>
      <c r="N94" s="20"/>
      <c r="O94" s="20"/>
      <c r="P94" s="20"/>
      <c r="Q94" s="20"/>
      <c r="R94" s="20"/>
    </row>
    <row r="95" spans="9:18" x14ac:dyDescent="0.25">
      <c r="I95" s="306"/>
      <c r="M95" s="20"/>
      <c r="N95" s="20"/>
      <c r="O95" s="20"/>
      <c r="P95" s="20"/>
      <c r="Q95" s="20"/>
      <c r="R95" s="20"/>
    </row>
    <row r="96" spans="9:18" x14ac:dyDescent="0.25">
      <c r="I96" s="306"/>
      <c r="M96" s="20"/>
      <c r="N96" s="20"/>
      <c r="O96" s="20"/>
      <c r="P96" s="20"/>
      <c r="Q96" s="20"/>
      <c r="R96" s="20"/>
    </row>
    <row r="97" spans="9:18" x14ac:dyDescent="0.25">
      <c r="I97" s="306"/>
      <c r="M97" s="20"/>
      <c r="N97" s="20"/>
      <c r="O97" s="20"/>
      <c r="P97" s="20"/>
      <c r="Q97" s="20"/>
      <c r="R97" s="20"/>
    </row>
    <row r="98" spans="9:18" x14ac:dyDescent="0.25">
      <c r="I98" s="306"/>
      <c r="M98" s="20"/>
      <c r="N98" s="20"/>
      <c r="O98" s="20"/>
      <c r="P98" s="20"/>
      <c r="Q98" s="20"/>
      <c r="R98" s="20"/>
    </row>
    <row r="99" spans="9:18" x14ac:dyDescent="0.25">
      <c r="I99" s="306"/>
      <c r="M99" s="20"/>
      <c r="N99" s="20"/>
      <c r="O99" s="20"/>
      <c r="P99" s="20"/>
      <c r="Q99" s="20"/>
      <c r="R99" s="20"/>
    </row>
    <row r="100" spans="9:18" x14ac:dyDescent="0.25">
      <c r="I100" s="306"/>
      <c r="M100" s="20"/>
      <c r="N100" s="20"/>
      <c r="O100" s="20"/>
      <c r="P100" s="20"/>
      <c r="Q100" s="20"/>
      <c r="R100" s="20"/>
    </row>
    <row r="101" spans="9:18" x14ac:dyDescent="0.25">
      <c r="I101" s="306"/>
      <c r="M101" s="20"/>
      <c r="N101" s="20"/>
      <c r="O101" s="20"/>
      <c r="P101" s="20"/>
      <c r="Q101" s="20"/>
      <c r="R101" s="20"/>
    </row>
    <row r="102" spans="9:18" x14ac:dyDescent="0.25">
      <c r="I102" s="306"/>
      <c r="M102" s="20"/>
      <c r="N102" s="20"/>
      <c r="O102" s="20"/>
      <c r="P102" s="20"/>
      <c r="Q102" s="20"/>
      <c r="R102" s="20"/>
    </row>
    <row r="103" spans="9:18" x14ac:dyDescent="0.25">
      <c r="I103" s="306"/>
      <c r="M103" s="20"/>
      <c r="N103" s="20"/>
      <c r="O103" s="20"/>
      <c r="P103" s="20"/>
      <c r="Q103" s="20"/>
      <c r="R103" s="20"/>
    </row>
    <row r="104" spans="9:18" x14ac:dyDescent="0.25">
      <c r="I104" s="306"/>
      <c r="M104" s="20"/>
      <c r="N104" s="20"/>
      <c r="O104" s="20"/>
      <c r="P104" s="20"/>
      <c r="Q104" s="20"/>
      <c r="R104" s="20"/>
    </row>
    <row r="105" spans="9:18" x14ac:dyDescent="0.25">
      <c r="I105" s="306"/>
      <c r="M105" s="20"/>
      <c r="N105" s="20"/>
      <c r="O105" s="20"/>
      <c r="P105" s="20"/>
      <c r="Q105" s="20"/>
      <c r="R105" s="20"/>
    </row>
    <row r="106" spans="9:18" x14ac:dyDescent="0.25">
      <c r="I106" s="306"/>
      <c r="M106" s="20"/>
      <c r="N106" s="20"/>
      <c r="O106" s="20"/>
      <c r="P106" s="20"/>
      <c r="Q106" s="20"/>
      <c r="R106" s="20"/>
    </row>
    <row r="107" spans="9:18" x14ac:dyDescent="0.25">
      <c r="I107" s="306"/>
      <c r="M107" s="20"/>
      <c r="N107" s="20"/>
      <c r="O107" s="20"/>
      <c r="P107" s="20"/>
      <c r="Q107" s="20"/>
      <c r="R107" s="20"/>
    </row>
    <row r="108" spans="9:18" x14ac:dyDescent="0.25">
      <c r="I108" s="306"/>
      <c r="M108" s="20"/>
      <c r="N108" s="20"/>
      <c r="O108" s="20"/>
      <c r="P108" s="20"/>
      <c r="Q108" s="20"/>
      <c r="R108" s="20"/>
    </row>
    <row r="109" spans="9:18" x14ac:dyDescent="0.25">
      <c r="I109" s="306"/>
      <c r="M109" s="20"/>
      <c r="N109" s="20"/>
      <c r="O109" s="20"/>
      <c r="P109" s="20"/>
      <c r="Q109" s="20"/>
      <c r="R109" s="20"/>
    </row>
    <row r="110" spans="9:18" x14ac:dyDescent="0.25">
      <c r="I110" s="306"/>
      <c r="M110" s="20"/>
      <c r="N110" s="20"/>
      <c r="O110" s="20"/>
      <c r="P110" s="20"/>
      <c r="Q110" s="20"/>
      <c r="R110" s="20"/>
    </row>
    <row r="111" spans="9:18" x14ac:dyDescent="0.25">
      <c r="I111" s="306"/>
      <c r="M111" s="20"/>
      <c r="N111" s="20"/>
      <c r="O111" s="20"/>
      <c r="P111" s="20"/>
      <c r="Q111" s="20"/>
      <c r="R111" s="20"/>
    </row>
    <row r="112" spans="9:18" x14ac:dyDescent="0.25">
      <c r="I112" s="306"/>
      <c r="M112" s="20"/>
      <c r="N112" s="20"/>
      <c r="O112" s="20"/>
      <c r="P112" s="20"/>
      <c r="Q112" s="20"/>
      <c r="R112" s="20"/>
    </row>
    <row r="113" spans="9:18" x14ac:dyDescent="0.25">
      <c r="I113" s="306"/>
      <c r="M113" s="20"/>
      <c r="N113" s="20"/>
      <c r="O113" s="20"/>
      <c r="P113" s="20"/>
      <c r="Q113" s="20"/>
      <c r="R113" s="20"/>
    </row>
    <row r="114" spans="9:18" x14ac:dyDescent="0.25">
      <c r="I114" s="306"/>
      <c r="M114" s="20"/>
      <c r="N114" s="20"/>
      <c r="O114" s="20"/>
      <c r="P114" s="20"/>
      <c r="Q114" s="20"/>
      <c r="R114" s="20"/>
    </row>
    <row r="115" spans="9:18" x14ac:dyDescent="0.25">
      <c r="I115" s="306"/>
      <c r="M115" s="20"/>
      <c r="N115" s="20"/>
      <c r="O115" s="20"/>
      <c r="P115" s="20"/>
      <c r="Q115" s="20"/>
      <c r="R115" s="20"/>
    </row>
    <row r="116" spans="9:18" x14ac:dyDescent="0.25">
      <c r="I116" s="306"/>
      <c r="M116" s="20"/>
      <c r="N116" s="20"/>
      <c r="O116" s="20"/>
      <c r="P116" s="20"/>
      <c r="Q116" s="20"/>
      <c r="R116" s="20"/>
    </row>
    <row r="117" spans="9:18" x14ac:dyDescent="0.25">
      <c r="I117" s="306"/>
      <c r="M117" s="20"/>
      <c r="N117" s="20"/>
      <c r="O117" s="20"/>
      <c r="P117" s="20"/>
      <c r="Q117" s="20"/>
      <c r="R117" s="20"/>
    </row>
    <row r="118" spans="9:18" x14ac:dyDescent="0.25">
      <c r="I118" s="306"/>
      <c r="M118" s="20"/>
      <c r="N118" s="20"/>
      <c r="O118" s="20"/>
      <c r="P118" s="20"/>
      <c r="Q118" s="20"/>
      <c r="R118" s="20"/>
    </row>
    <row r="119" spans="9:18" x14ac:dyDescent="0.25">
      <c r="I119" s="306"/>
      <c r="M119" s="20"/>
      <c r="N119" s="20"/>
      <c r="O119" s="20"/>
      <c r="P119" s="20"/>
      <c r="Q119" s="20"/>
      <c r="R119" s="20"/>
    </row>
    <row r="120" spans="9:18" x14ac:dyDescent="0.25">
      <c r="I120" s="306"/>
      <c r="M120" s="20"/>
      <c r="N120" s="20"/>
      <c r="O120" s="20"/>
      <c r="P120" s="20"/>
      <c r="Q120" s="20"/>
      <c r="R120" s="20"/>
    </row>
    <row r="121" spans="9:18" x14ac:dyDescent="0.25">
      <c r="I121" s="306"/>
      <c r="M121" s="20"/>
      <c r="N121" s="20"/>
      <c r="O121" s="20"/>
      <c r="P121" s="20"/>
      <c r="Q121" s="20"/>
      <c r="R121" s="20"/>
    </row>
    <row r="122" spans="9:18" x14ac:dyDescent="0.25">
      <c r="I122" s="306"/>
      <c r="M122" s="20"/>
      <c r="N122" s="20"/>
      <c r="O122" s="20"/>
      <c r="P122" s="20"/>
      <c r="Q122" s="20"/>
      <c r="R122" s="20"/>
    </row>
    <row r="123" spans="9:18" x14ac:dyDescent="0.25">
      <c r="I123" s="306"/>
      <c r="M123" s="20"/>
      <c r="N123" s="20"/>
      <c r="O123" s="20"/>
      <c r="P123" s="20"/>
      <c r="Q123" s="20"/>
      <c r="R123" s="20"/>
    </row>
    <row r="124" spans="9:18" x14ac:dyDescent="0.25">
      <c r="I124" s="306"/>
      <c r="M124" s="20"/>
      <c r="N124" s="20"/>
      <c r="O124" s="20"/>
      <c r="P124" s="20"/>
      <c r="Q124" s="20"/>
      <c r="R124" s="20"/>
    </row>
    <row r="125" spans="9:18" x14ac:dyDescent="0.25">
      <c r="I125" s="306"/>
      <c r="M125" s="20"/>
      <c r="N125" s="20"/>
      <c r="O125" s="20"/>
      <c r="P125" s="20"/>
      <c r="Q125" s="20"/>
      <c r="R125" s="20"/>
    </row>
    <row r="126" spans="9:18" x14ac:dyDescent="0.25">
      <c r="I126" s="306"/>
      <c r="M126" s="20"/>
      <c r="N126" s="20"/>
      <c r="O126" s="20"/>
      <c r="P126" s="20"/>
      <c r="Q126" s="20"/>
      <c r="R126" s="20"/>
    </row>
    <row r="127" spans="9:18" x14ac:dyDescent="0.25">
      <c r="I127" s="306"/>
      <c r="M127" s="20"/>
      <c r="N127" s="20"/>
      <c r="O127" s="20"/>
      <c r="P127" s="20"/>
      <c r="Q127" s="20"/>
      <c r="R127" s="20"/>
    </row>
    <row r="128" spans="9:18" x14ac:dyDescent="0.25">
      <c r="I128" s="306"/>
      <c r="M128" s="20"/>
      <c r="N128" s="20"/>
      <c r="O128" s="20"/>
      <c r="P128" s="20"/>
      <c r="Q128" s="20"/>
      <c r="R128" s="20"/>
    </row>
    <row r="129" spans="9:18" x14ac:dyDescent="0.25">
      <c r="I129" s="306"/>
      <c r="M129" s="20"/>
      <c r="N129" s="20"/>
      <c r="O129" s="20"/>
      <c r="P129" s="20"/>
      <c r="Q129" s="20"/>
      <c r="R129" s="20"/>
    </row>
    <row r="130" spans="9:18" x14ac:dyDescent="0.25">
      <c r="I130" s="306"/>
      <c r="M130" s="20"/>
      <c r="N130" s="20"/>
      <c r="O130" s="20"/>
      <c r="P130" s="20"/>
      <c r="Q130" s="20"/>
      <c r="R130" s="20"/>
    </row>
    <row r="131" spans="9:18" x14ac:dyDescent="0.25">
      <c r="I131" s="306"/>
      <c r="M131" s="20"/>
      <c r="N131" s="20"/>
      <c r="O131" s="20"/>
      <c r="P131" s="20"/>
      <c r="Q131" s="20"/>
      <c r="R131" s="20"/>
    </row>
    <row r="132" spans="9:18" x14ac:dyDescent="0.25">
      <c r="I132" s="306"/>
      <c r="M132" s="20"/>
      <c r="N132" s="20"/>
      <c r="O132" s="20"/>
      <c r="P132" s="20"/>
      <c r="Q132" s="20"/>
      <c r="R132" s="20"/>
    </row>
    <row r="133" spans="9:18" x14ac:dyDescent="0.25">
      <c r="I133" s="306"/>
      <c r="M133" s="20"/>
      <c r="N133" s="20"/>
      <c r="O133" s="20"/>
      <c r="P133" s="20"/>
      <c r="Q133" s="20"/>
      <c r="R133" s="20"/>
    </row>
    <row r="134" spans="9:18" x14ac:dyDescent="0.25">
      <c r="I134" s="306"/>
      <c r="M134" s="20"/>
      <c r="N134" s="20"/>
      <c r="O134" s="20"/>
      <c r="P134" s="20"/>
      <c r="Q134" s="20"/>
      <c r="R134" s="20"/>
    </row>
    <row r="135" spans="9:18" x14ac:dyDescent="0.25">
      <c r="I135" s="306"/>
      <c r="M135" s="20"/>
      <c r="N135" s="20"/>
      <c r="O135" s="20"/>
      <c r="P135" s="20"/>
      <c r="Q135" s="20"/>
      <c r="R135" s="20"/>
    </row>
    <row r="136" spans="9:18" x14ac:dyDescent="0.25">
      <c r="I136" s="306"/>
      <c r="M136" s="20"/>
      <c r="N136" s="20"/>
      <c r="O136" s="20"/>
      <c r="P136" s="20"/>
      <c r="Q136" s="20"/>
      <c r="R136" s="20"/>
    </row>
    <row r="137" spans="9:18" x14ac:dyDescent="0.25">
      <c r="I137" s="306"/>
      <c r="M137" s="20"/>
      <c r="N137" s="20"/>
      <c r="O137" s="20"/>
      <c r="P137" s="20"/>
      <c r="Q137" s="20"/>
      <c r="R137" s="20"/>
    </row>
    <row r="138" spans="9:18" x14ac:dyDescent="0.25">
      <c r="I138" s="306"/>
      <c r="M138" s="20"/>
      <c r="N138" s="20"/>
      <c r="O138" s="20"/>
      <c r="P138" s="20"/>
      <c r="Q138" s="20"/>
      <c r="R138" s="20"/>
    </row>
    <row r="139" spans="9:18" x14ac:dyDescent="0.25">
      <c r="I139" s="306"/>
      <c r="M139" s="20"/>
      <c r="N139" s="20"/>
      <c r="O139" s="20"/>
      <c r="P139" s="20"/>
      <c r="Q139" s="20"/>
      <c r="R139" s="20"/>
    </row>
    <row r="140" spans="9:18" x14ac:dyDescent="0.25">
      <c r="I140" s="306"/>
      <c r="M140" s="20"/>
      <c r="N140" s="20"/>
      <c r="O140" s="20"/>
      <c r="P140" s="20"/>
      <c r="Q140" s="20"/>
      <c r="R140" s="20"/>
    </row>
    <row r="141" spans="9:18" x14ac:dyDescent="0.25">
      <c r="I141" s="306"/>
      <c r="M141" s="20"/>
      <c r="N141" s="20"/>
      <c r="O141" s="20"/>
      <c r="P141" s="20"/>
      <c r="Q141" s="20"/>
      <c r="R141" s="20"/>
    </row>
    <row r="142" spans="9:18" x14ac:dyDescent="0.25">
      <c r="I142" s="306"/>
      <c r="M142" s="20"/>
      <c r="N142" s="20"/>
      <c r="O142" s="20"/>
      <c r="P142" s="20"/>
      <c r="Q142" s="20"/>
      <c r="R142" s="20"/>
    </row>
    <row r="143" spans="9:18" x14ac:dyDescent="0.25">
      <c r="I143" s="306"/>
      <c r="M143" s="20"/>
      <c r="N143" s="20"/>
      <c r="O143" s="20"/>
      <c r="P143" s="20"/>
      <c r="Q143" s="20"/>
      <c r="R143" s="20"/>
    </row>
    <row r="144" spans="9:18" x14ac:dyDescent="0.25">
      <c r="I144" s="306"/>
      <c r="M144" s="20"/>
      <c r="N144" s="20"/>
      <c r="O144" s="20"/>
      <c r="P144" s="20"/>
      <c r="Q144" s="20"/>
      <c r="R144" s="20"/>
    </row>
    <row r="145" spans="9:18" x14ac:dyDescent="0.25">
      <c r="I145" s="306"/>
      <c r="M145" s="20"/>
      <c r="N145" s="20"/>
      <c r="O145" s="20"/>
      <c r="P145" s="20"/>
      <c r="Q145" s="20"/>
      <c r="R145" s="20"/>
    </row>
    <row r="146" spans="9:18" x14ac:dyDescent="0.25">
      <c r="I146" s="306"/>
      <c r="M146" s="20"/>
      <c r="N146" s="20"/>
      <c r="O146" s="20"/>
      <c r="P146" s="20"/>
      <c r="Q146" s="20"/>
      <c r="R146" s="20"/>
    </row>
    <row r="147" spans="9:18" x14ac:dyDescent="0.25">
      <c r="I147" s="306"/>
      <c r="M147" s="20"/>
      <c r="N147" s="20"/>
      <c r="O147" s="20"/>
      <c r="P147" s="20"/>
      <c r="Q147" s="20"/>
      <c r="R147" s="20"/>
    </row>
    <row r="148" spans="9:18" x14ac:dyDescent="0.25">
      <c r="I148" s="306"/>
      <c r="M148" s="20"/>
      <c r="N148" s="20"/>
      <c r="O148" s="20"/>
      <c r="P148" s="20"/>
      <c r="Q148" s="20"/>
      <c r="R148" s="20"/>
    </row>
    <row r="149" spans="9:18" x14ac:dyDescent="0.25">
      <c r="I149" s="306"/>
      <c r="M149" s="20"/>
      <c r="N149" s="20"/>
      <c r="O149" s="20"/>
      <c r="P149" s="20"/>
      <c r="Q149" s="20"/>
      <c r="R149" s="20"/>
    </row>
    <row r="150" spans="9:18" x14ac:dyDescent="0.25">
      <c r="I150" s="306"/>
      <c r="M150" s="20"/>
      <c r="N150" s="20"/>
      <c r="O150" s="20"/>
      <c r="P150" s="20"/>
      <c r="Q150" s="20"/>
      <c r="R150" s="20"/>
    </row>
    <row r="151" spans="9:18" x14ac:dyDescent="0.25">
      <c r="I151" s="306"/>
      <c r="M151" s="20"/>
      <c r="N151" s="20"/>
      <c r="O151" s="20"/>
      <c r="P151" s="20"/>
      <c r="Q151" s="20"/>
      <c r="R151" s="20"/>
    </row>
    <row r="152" spans="9:18" x14ac:dyDescent="0.25">
      <c r="I152" s="306"/>
      <c r="M152" s="20"/>
      <c r="N152" s="20"/>
      <c r="O152" s="20"/>
      <c r="P152" s="20"/>
      <c r="Q152" s="20"/>
      <c r="R152" s="20"/>
    </row>
    <row r="153" spans="9:18" x14ac:dyDescent="0.25">
      <c r="I153" s="306"/>
      <c r="M153" s="20"/>
      <c r="N153" s="20"/>
      <c r="O153" s="20"/>
      <c r="P153" s="20"/>
      <c r="Q153" s="20"/>
      <c r="R153" s="20"/>
    </row>
    <row r="154" spans="9:18" x14ac:dyDescent="0.25">
      <c r="I154" s="306"/>
      <c r="M154" s="20"/>
      <c r="N154" s="20"/>
      <c r="O154" s="20"/>
      <c r="P154" s="20"/>
      <c r="Q154" s="20"/>
      <c r="R154" s="20"/>
    </row>
    <row r="155" spans="9:18" x14ac:dyDescent="0.25">
      <c r="I155" s="306"/>
      <c r="M155" s="20"/>
      <c r="N155" s="20"/>
      <c r="O155" s="20"/>
      <c r="P155" s="20"/>
      <c r="Q155" s="20"/>
      <c r="R155" s="20"/>
    </row>
    <row r="156" spans="9:18" x14ac:dyDescent="0.25">
      <c r="I156" s="306"/>
      <c r="M156" s="20"/>
      <c r="N156" s="20"/>
      <c r="O156" s="20"/>
      <c r="P156" s="20"/>
      <c r="Q156" s="20"/>
      <c r="R156" s="20"/>
    </row>
    <row r="157" spans="9:18" x14ac:dyDescent="0.25">
      <c r="I157" s="306"/>
      <c r="M157" s="20"/>
      <c r="N157" s="20"/>
      <c r="O157" s="20"/>
      <c r="P157" s="20"/>
      <c r="Q157" s="20"/>
      <c r="R157" s="20"/>
    </row>
    <row r="158" spans="9:18" x14ac:dyDescent="0.25">
      <c r="I158" s="306"/>
      <c r="M158" s="20"/>
      <c r="N158" s="20"/>
      <c r="O158" s="20"/>
      <c r="P158" s="20"/>
      <c r="Q158" s="20"/>
      <c r="R158" s="20"/>
    </row>
    <row r="159" spans="9:18" x14ac:dyDescent="0.25">
      <c r="I159" s="306"/>
      <c r="M159" s="20"/>
      <c r="N159" s="20"/>
      <c r="O159" s="20"/>
      <c r="P159" s="20"/>
      <c r="Q159" s="20"/>
      <c r="R159" s="20"/>
    </row>
    <row r="160" spans="9:18" x14ac:dyDescent="0.25">
      <c r="I160" s="306"/>
      <c r="M160" s="20"/>
      <c r="N160" s="20"/>
      <c r="O160" s="20"/>
      <c r="P160" s="20"/>
      <c r="Q160" s="20"/>
      <c r="R160" s="20"/>
    </row>
    <row r="161" spans="9:18" x14ac:dyDescent="0.25">
      <c r="I161" s="306"/>
      <c r="M161" s="20"/>
      <c r="N161" s="20"/>
      <c r="O161" s="20"/>
      <c r="P161" s="20"/>
      <c r="Q161" s="20"/>
      <c r="R161" s="20"/>
    </row>
    <row r="162" spans="9:18" x14ac:dyDescent="0.25">
      <c r="I162" s="306"/>
      <c r="M162" s="20"/>
      <c r="N162" s="20"/>
      <c r="O162" s="20"/>
      <c r="P162" s="20"/>
      <c r="Q162" s="20"/>
      <c r="R162" s="20"/>
    </row>
    <row r="163" spans="9:18" x14ac:dyDescent="0.25">
      <c r="I163" s="306"/>
      <c r="M163" s="20"/>
      <c r="N163" s="20"/>
      <c r="O163" s="20"/>
      <c r="P163" s="20"/>
      <c r="Q163" s="20"/>
      <c r="R163" s="20"/>
    </row>
    <row r="164" spans="9:18" x14ac:dyDescent="0.25">
      <c r="I164" s="306"/>
      <c r="M164" s="20"/>
      <c r="N164" s="20"/>
      <c r="O164" s="20"/>
      <c r="P164" s="20"/>
      <c r="Q164" s="20"/>
      <c r="R164" s="20"/>
    </row>
    <row r="165" spans="9:18" x14ac:dyDescent="0.25">
      <c r="I165" s="306"/>
      <c r="M165" s="20"/>
      <c r="N165" s="20"/>
      <c r="O165" s="20"/>
      <c r="P165" s="20"/>
      <c r="Q165" s="20"/>
      <c r="R165" s="20"/>
    </row>
    <row r="166" spans="9:18" x14ac:dyDescent="0.25">
      <c r="I166" s="306"/>
      <c r="M166" s="20"/>
      <c r="N166" s="20"/>
      <c r="O166" s="20"/>
      <c r="P166" s="20"/>
      <c r="Q166" s="20"/>
      <c r="R166" s="20"/>
    </row>
    <row r="167" spans="9:18" x14ac:dyDescent="0.25">
      <c r="I167" s="306"/>
      <c r="M167" s="20"/>
      <c r="N167" s="20"/>
      <c r="O167" s="20"/>
      <c r="P167" s="20"/>
      <c r="Q167" s="20"/>
      <c r="R167" s="20"/>
    </row>
    <row r="168" spans="9:18" x14ac:dyDescent="0.25">
      <c r="I168" s="306"/>
      <c r="M168" s="20"/>
      <c r="N168" s="20"/>
      <c r="O168" s="20"/>
      <c r="P168" s="20"/>
      <c r="Q168" s="20"/>
      <c r="R168" s="20"/>
    </row>
    <row r="169" spans="9:18" x14ac:dyDescent="0.25">
      <c r="I169" s="306"/>
      <c r="M169" s="20"/>
      <c r="N169" s="20"/>
      <c r="O169" s="20"/>
      <c r="P169" s="20"/>
      <c r="Q169" s="20"/>
      <c r="R169" s="20"/>
    </row>
    <row r="170" spans="9:18" x14ac:dyDescent="0.25">
      <c r="I170" s="306"/>
      <c r="M170" s="20"/>
      <c r="N170" s="20"/>
      <c r="O170" s="20"/>
      <c r="P170" s="20"/>
      <c r="Q170" s="20"/>
      <c r="R170" s="20"/>
    </row>
    <row r="171" spans="9:18" x14ac:dyDescent="0.25">
      <c r="I171" s="306"/>
      <c r="M171" s="20"/>
      <c r="N171" s="20"/>
      <c r="O171" s="20"/>
      <c r="P171" s="20"/>
      <c r="Q171" s="20"/>
      <c r="R171" s="20"/>
    </row>
    <row r="172" spans="9:18" x14ac:dyDescent="0.25">
      <c r="I172" s="306"/>
      <c r="M172" s="20"/>
      <c r="N172" s="20"/>
      <c r="O172" s="20"/>
      <c r="P172" s="20"/>
      <c r="Q172" s="20"/>
      <c r="R172" s="20"/>
    </row>
    <row r="173" spans="9:18" x14ac:dyDescent="0.25">
      <c r="I173" s="306"/>
      <c r="M173" s="20"/>
      <c r="N173" s="20"/>
      <c r="O173" s="20"/>
      <c r="P173" s="20"/>
      <c r="Q173" s="20"/>
      <c r="R173" s="20"/>
    </row>
    <row r="174" spans="9:18" x14ac:dyDescent="0.25">
      <c r="I174" s="306"/>
      <c r="M174" s="20"/>
      <c r="N174" s="20"/>
      <c r="O174" s="20"/>
      <c r="P174" s="20"/>
      <c r="Q174" s="20"/>
      <c r="R174" s="20"/>
    </row>
    <row r="175" spans="9:18" x14ac:dyDescent="0.25">
      <c r="I175" s="306"/>
      <c r="M175" s="20"/>
      <c r="N175" s="20"/>
      <c r="O175" s="20"/>
      <c r="P175" s="20"/>
      <c r="Q175" s="20"/>
      <c r="R175" s="20"/>
    </row>
    <row r="176" spans="9:18" x14ac:dyDescent="0.25">
      <c r="I176" s="306"/>
      <c r="M176" s="20"/>
      <c r="N176" s="20"/>
      <c r="O176" s="20"/>
      <c r="P176" s="20"/>
      <c r="Q176" s="20"/>
      <c r="R176" s="20"/>
    </row>
    <row r="177" spans="9:18" x14ac:dyDescent="0.25">
      <c r="I177" s="306"/>
      <c r="M177" s="20"/>
      <c r="N177" s="20"/>
      <c r="O177" s="20"/>
      <c r="P177" s="20"/>
      <c r="Q177" s="20"/>
      <c r="R177" s="20"/>
    </row>
    <row r="178" spans="9:18" x14ac:dyDescent="0.25">
      <c r="I178" s="306"/>
      <c r="M178" s="20"/>
      <c r="N178" s="20"/>
      <c r="O178" s="20"/>
      <c r="P178" s="20"/>
      <c r="Q178" s="20"/>
      <c r="R178" s="20"/>
    </row>
    <row r="179" spans="9:18" x14ac:dyDescent="0.25">
      <c r="I179" s="306"/>
      <c r="M179" s="20"/>
      <c r="N179" s="20"/>
      <c r="O179" s="20"/>
      <c r="P179" s="20"/>
      <c r="Q179" s="20"/>
      <c r="R179" s="20"/>
    </row>
    <row r="180" spans="9:18" x14ac:dyDescent="0.25">
      <c r="I180" s="306"/>
      <c r="M180" s="20"/>
      <c r="N180" s="20"/>
      <c r="O180" s="20"/>
      <c r="P180" s="20"/>
      <c r="Q180" s="20"/>
      <c r="R180" s="20"/>
    </row>
    <row r="181" spans="9:18" x14ac:dyDescent="0.25">
      <c r="I181" s="306"/>
      <c r="M181" s="20"/>
      <c r="N181" s="20"/>
      <c r="O181" s="20"/>
      <c r="P181" s="20"/>
      <c r="Q181" s="20"/>
      <c r="R181" s="20"/>
    </row>
    <row r="182" spans="9:18" x14ac:dyDescent="0.25">
      <c r="I182" s="306"/>
      <c r="M182" s="20"/>
      <c r="N182" s="20"/>
      <c r="O182" s="20"/>
      <c r="P182" s="20"/>
      <c r="Q182" s="20"/>
      <c r="R182" s="20"/>
    </row>
    <row r="183" spans="9:18" x14ac:dyDescent="0.25">
      <c r="I183" s="306"/>
      <c r="M183" s="20"/>
      <c r="N183" s="20"/>
      <c r="O183" s="20"/>
      <c r="P183" s="20"/>
      <c r="Q183" s="20"/>
      <c r="R183" s="20"/>
    </row>
    <row r="184" spans="9:18" x14ac:dyDescent="0.25">
      <c r="I184" s="306"/>
      <c r="M184" s="20"/>
      <c r="N184" s="20"/>
      <c r="O184" s="20"/>
      <c r="P184" s="20"/>
      <c r="Q184" s="20"/>
      <c r="R184" s="20"/>
    </row>
    <row r="185" spans="9:18" x14ac:dyDescent="0.25">
      <c r="I185" s="306"/>
      <c r="M185" s="20"/>
      <c r="N185" s="20"/>
      <c r="O185" s="20"/>
      <c r="P185" s="20"/>
      <c r="Q185" s="20"/>
      <c r="R185" s="20"/>
    </row>
    <row r="186" spans="9:18" x14ac:dyDescent="0.25">
      <c r="I186" s="306"/>
      <c r="M186" s="20"/>
      <c r="N186" s="20"/>
      <c r="O186" s="20"/>
      <c r="P186" s="20"/>
      <c r="Q186" s="20"/>
      <c r="R186" s="20"/>
    </row>
    <row r="187" spans="9:18" x14ac:dyDescent="0.25">
      <c r="I187" s="306"/>
      <c r="M187" s="20"/>
      <c r="N187" s="20"/>
      <c r="O187" s="20"/>
      <c r="P187" s="20"/>
      <c r="Q187" s="20"/>
      <c r="R187" s="20"/>
    </row>
    <row r="188" spans="9:18" x14ac:dyDescent="0.25">
      <c r="I188" s="306"/>
      <c r="M188" s="20"/>
      <c r="N188" s="20"/>
      <c r="O188" s="20"/>
      <c r="P188" s="20"/>
      <c r="Q188" s="20"/>
      <c r="R188" s="20"/>
    </row>
    <row r="189" spans="9:18" x14ac:dyDescent="0.25">
      <c r="I189" s="306"/>
      <c r="M189" s="20"/>
      <c r="N189" s="20"/>
      <c r="O189" s="20"/>
      <c r="P189" s="20"/>
      <c r="Q189" s="20"/>
      <c r="R189" s="20"/>
    </row>
    <row r="190" spans="9:18" x14ac:dyDescent="0.25">
      <c r="I190" s="306"/>
      <c r="M190" s="20"/>
      <c r="N190" s="20"/>
      <c r="O190" s="20"/>
      <c r="P190" s="20"/>
      <c r="Q190" s="20"/>
      <c r="R190" s="20"/>
    </row>
    <row r="191" spans="9:18" x14ac:dyDescent="0.25">
      <c r="I191" s="306"/>
      <c r="M191" s="20"/>
      <c r="N191" s="20"/>
      <c r="O191" s="20"/>
      <c r="P191" s="20"/>
      <c r="Q191" s="20"/>
      <c r="R191" s="20"/>
    </row>
    <row r="192" spans="9:18" x14ac:dyDescent="0.25">
      <c r="I192" s="306"/>
      <c r="M192" s="20"/>
      <c r="N192" s="20"/>
      <c r="O192" s="20"/>
      <c r="P192" s="20"/>
      <c r="Q192" s="20"/>
      <c r="R192" s="20"/>
    </row>
    <row r="193" spans="9:18" x14ac:dyDescent="0.25">
      <c r="I193" s="306"/>
      <c r="M193" s="20"/>
      <c r="N193" s="20"/>
      <c r="O193" s="20"/>
      <c r="P193" s="20"/>
      <c r="Q193" s="20"/>
      <c r="R193" s="20"/>
    </row>
    <row r="194" spans="9:18" x14ac:dyDescent="0.25">
      <c r="I194" s="306"/>
      <c r="M194" s="20"/>
      <c r="N194" s="20"/>
      <c r="O194" s="20"/>
      <c r="P194" s="20"/>
      <c r="Q194" s="20"/>
      <c r="R194" s="20"/>
    </row>
    <row r="195" spans="9:18" x14ac:dyDescent="0.25">
      <c r="I195" s="306"/>
      <c r="M195" s="20"/>
      <c r="N195" s="20"/>
      <c r="O195" s="20"/>
      <c r="P195" s="20"/>
      <c r="Q195" s="20"/>
      <c r="R195" s="20"/>
    </row>
    <row r="196" spans="9:18" x14ac:dyDescent="0.25">
      <c r="I196" s="306"/>
      <c r="M196" s="20"/>
      <c r="N196" s="20"/>
      <c r="O196" s="20"/>
      <c r="P196" s="20"/>
      <c r="Q196" s="20"/>
      <c r="R196" s="20"/>
    </row>
    <row r="197" spans="9:18" x14ac:dyDescent="0.25">
      <c r="I197" s="306"/>
      <c r="M197" s="20"/>
      <c r="N197" s="20"/>
      <c r="O197" s="20"/>
      <c r="P197" s="20"/>
      <c r="Q197" s="20"/>
      <c r="R197" s="20"/>
    </row>
    <row r="198" spans="9:18" x14ac:dyDescent="0.25">
      <c r="I198" s="306"/>
      <c r="M198" s="20"/>
      <c r="N198" s="20"/>
      <c r="O198" s="20"/>
      <c r="P198" s="20"/>
      <c r="Q198" s="20"/>
      <c r="R198" s="20"/>
    </row>
    <row r="199" spans="9:18" x14ac:dyDescent="0.25">
      <c r="I199" s="306"/>
      <c r="M199" s="20"/>
      <c r="N199" s="20"/>
      <c r="O199" s="20"/>
      <c r="P199" s="20"/>
      <c r="Q199" s="20"/>
      <c r="R199" s="20"/>
    </row>
    <row r="200" spans="9:18" x14ac:dyDescent="0.25">
      <c r="I200" s="306"/>
      <c r="M200" s="20"/>
      <c r="N200" s="20"/>
      <c r="O200" s="20"/>
      <c r="P200" s="20"/>
      <c r="Q200" s="20"/>
      <c r="R200" s="20"/>
    </row>
    <row r="201" spans="9:18" x14ac:dyDescent="0.25">
      <c r="I201" s="306"/>
      <c r="M201" s="20"/>
      <c r="N201" s="20"/>
      <c r="O201" s="20"/>
      <c r="P201" s="20"/>
      <c r="Q201" s="20"/>
      <c r="R201" s="20"/>
    </row>
    <row r="202" spans="9:18" x14ac:dyDescent="0.25">
      <c r="I202" s="306"/>
      <c r="M202" s="20"/>
      <c r="N202" s="20"/>
      <c r="O202" s="20"/>
      <c r="P202" s="20"/>
      <c r="Q202" s="20"/>
      <c r="R202" s="20"/>
    </row>
    <row r="203" spans="9:18" x14ac:dyDescent="0.25">
      <c r="I203" s="306"/>
      <c r="M203" s="20"/>
      <c r="N203" s="20"/>
      <c r="O203" s="20"/>
      <c r="P203" s="20"/>
      <c r="Q203" s="20"/>
      <c r="R203" s="20"/>
    </row>
    <row r="204" spans="9:18" x14ac:dyDescent="0.25">
      <c r="I204" s="306"/>
      <c r="M204" s="20"/>
      <c r="N204" s="20"/>
      <c r="O204" s="20"/>
      <c r="P204" s="20"/>
      <c r="Q204" s="20"/>
      <c r="R204" s="20"/>
    </row>
    <row r="205" spans="9:18" x14ac:dyDescent="0.25">
      <c r="I205" s="306"/>
      <c r="M205" s="20"/>
      <c r="N205" s="20"/>
      <c r="O205" s="20"/>
      <c r="P205" s="20"/>
      <c r="Q205" s="20"/>
      <c r="R205" s="20"/>
    </row>
    <row r="206" spans="9:18" x14ac:dyDescent="0.25">
      <c r="I206" s="306"/>
      <c r="M206" s="20"/>
      <c r="N206" s="20"/>
      <c r="O206" s="20"/>
      <c r="P206" s="20"/>
      <c r="Q206" s="20"/>
      <c r="R206" s="20"/>
    </row>
    <row r="207" spans="9:18" x14ac:dyDescent="0.25">
      <c r="I207" s="306"/>
      <c r="M207" s="20"/>
      <c r="N207" s="20"/>
      <c r="O207" s="20"/>
      <c r="P207" s="20"/>
      <c r="Q207" s="20"/>
      <c r="R207" s="20"/>
    </row>
    <row r="208" spans="9:18" x14ac:dyDescent="0.25">
      <c r="I208" s="306"/>
      <c r="M208" s="20"/>
      <c r="N208" s="20"/>
      <c r="O208" s="20"/>
      <c r="P208" s="20"/>
      <c r="Q208" s="20"/>
      <c r="R208" s="20"/>
    </row>
    <row r="209" spans="9:18" x14ac:dyDescent="0.25">
      <c r="I209" s="306"/>
      <c r="M209" s="20"/>
      <c r="N209" s="20"/>
      <c r="O209" s="20"/>
      <c r="P209" s="20"/>
      <c r="Q209" s="20"/>
      <c r="R209" s="20"/>
    </row>
    <row r="210" spans="9:18" x14ac:dyDescent="0.25">
      <c r="I210" s="306"/>
      <c r="M210" s="20"/>
      <c r="N210" s="20"/>
      <c r="O210" s="20"/>
      <c r="P210" s="20"/>
      <c r="Q210" s="20"/>
      <c r="R210" s="20"/>
    </row>
    <row r="211" spans="9:18" x14ac:dyDescent="0.25">
      <c r="I211" s="306"/>
      <c r="M211" s="20"/>
      <c r="N211" s="20"/>
      <c r="O211" s="20"/>
      <c r="P211" s="20"/>
      <c r="Q211" s="20"/>
      <c r="R211" s="20"/>
    </row>
    <row r="212" spans="9:18" x14ac:dyDescent="0.25">
      <c r="I212" s="306"/>
      <c r="M212" s="20"/>
      <c r="N212" s="20"/>
      <c r="O212" s="20"/>
      <c r="P212" s="20"/>
      <c r="Q212" s="20"/>
      <c r="R212" s="20"/>
    </row>
    <row r="213" spans="9:18" x14ac:dyDescent="0.25">
      <c r="I213" s="306"/>
      <c r="M213" s="20"/>
      <c r="N213" s="20"/>
      <c r="O213" s="20"/>
      <c r="P213" s="20"/>
      <c r="Q213" s="20"/>
      <c r="R213" s="20"/>
    </row>
    <row r="214" spans="9:18" x14ac:dyDescent="0.25">
      <c r="I214" s="306"/>
      <c r="M214" s="20"/>
      <c r="N214" s="20"/>
      <c r="O214" s="20"/>
      <c r="P214" s="20"/>
      <c r="Q214" s="20"/>
      <c r="R214" s="20"/>
    </row>
    <row r="215" spans="9:18" x14ac:dyDescent="0.25">
      <c r="I215" s="306"/>
      <c r="M215" s="20"/>
      <c r="N215" s="20"/>
      <c r="O215" s="20"/>
      <c r="P215" s="20"/>
      <c r="Q215" s="20"/>
      <c r="R215" s="20"/>
    </row>
    <row r="216" spans="9:18" x14ac:dyDescent="0.25">
      <c r="I216" s="306"/>
      <c r="M216" s="20"/>
      <c r="N216" s="20"/>
      <c r="O216" s="20"/>
      <c r="P216" s="20"/>
      <c r="Q216" s="20"/>
      <c r="R216" s="20"/>
    </row>
    <row r="217" spans="9:18" x14ac:dyDescent="0.25">
      <c r="I217" s="306"/>
      <c r="M217" s="20"/>
      <c r="N217" s="20"/>
      <c r="O217" s="20"/>
      <c r="P217" s="20"/>
      <c r="Q217" s="20"/>
      <c r="R217" s="20"/>
    </row>
    <row r="218" spans="9:18" x14ac:dyDescent="0.25">
      <c r="I218" s="306"/>
      <c r="M218" s="20"/>
      <c r="N218" s="20"/>
      <c r="O218" s="20"/>
      <c r="P218" s="20"/>
      <c r="Q218" s="20"/>
      <c r="R218" s="20"/>
    </row>
    <row r="219" spans="9:18" x14ac:dyDescent="0.25">
      <c r="I219" s="306"/>
      <c r="M219" s="20"/>
      <c r="N219" s="20"/>
      <c r="O219" s="20"/>
      <c r="P219" s="20"/>
      <c r="Q219" s="20"/>
      <c r="R219" s="20"/>
    </row>
    <row r="220" spans="9:18" x14ac:dyDescent="0.25">
      <c r="I220" s="306"/>
      <c r="M220" s="20"/>
      <c r="N220" s="20"/>
      <c r="O220" s="20"/>
      <c r="P220" s="20"/>
      <c r="Q220" s="20"/>
      <c r="R220" s="20"/>
    </row>
    <row r="221" spans="9:18" x14ac:dyDescent="0.25">
      <c r="I221" s="306"/>
      <c r="M221" s="20"/>
      <c r="N221" s="20"/>
      <c r="O221" s="20"/>
      <c r="P221" s="20"/>
      <c r="Q221" s="20"/>
      <c r="R221" s="20"/>
    </row>
    <row r="222" spans="9:18" x14ac:dyDescent="0.25">
      <c r="I222" s="306"/>
      <c r="M222" s="20"/>
      <c r="N222" s="20"/>
      <c r="O222" s="20"/>
      <c r="P222" s="20"/>
      <c r="Q222" s="20"/>
      <c r="R222" s="20"/>
    </row>
    <row r="223" spans="9:18" x14ac:dyDescent="0.25">
      <c r="I223" s="306"/>
      <c r="M223" s="20"/>
      <c r="N223" s="20"/>
      <c r="O223" s="20"/>
      <c r="P223" s="20"/>
      <c r="Q223" s="20"/>
      <c r="R223" s="20"/>
    </row>
    <row r="224" spans="9:18" x14ac:dyDescent="0.25">
      <c r="I224" s="306"/>
      <c r="M224" s="20"/>
      <c r="N224" s="20"/>
      <c r="O224" s="20"/>
      <c r="P224" s="20"/>
      <c r="Q224" s="20"/>
      <c r="R224" s="20"/>
    </row>
    <row r="225" spans="9:18" x14ac:dyDescent="0.25">
      <c r="I225" s="306"/>
      <c r="M225" s="20"/>
      <c r="N225" s="20"/>
      <c r="O225" s="20"/>
      <c r="P225" s="20"/>
      <c r="Q225" s="20"/>
      <c r="R225" s="20"/>
    </row>
    <row r="226" spans="9:18" x14ac:dyDescent="0.25">
      <c r="I226" s="306"/>
      <c r="M226" s="20"/>
      <c r="N226" s="20"/>
      <c r="O226" s="20"/>
      <c r="P226" s="20"/>
      <c r="Q226" s="20"/>
      <c r="R226" s="20"/>
    </row>
    <row r="227" spans="9:18" x14ac:dyDescent="0.25">
      <c r="I227" s="306"/>
      <c r="M227" s="20"/>
      <c r="N227" s="20"/>
      <c r="O227" s="20"/>
      <c r="P227" s="20"/>
      <c r="Q227" s="20"/>
      <c r="R227" s="20"/>
    </row>
    <row r="228" spans="9:18" x14ac:dyDescent="0.25">
      <c r="I228" s="306"/>
      <c r="M228" s="20"/>
      <c r="N228" s="20"/>
      <c r="O228" s="20"/>
      <c r="P228" s="20"/>
      <c r="Q228" s="20"/>
      <c r="R228" s="20"/>
    </row>
    <row r="229" spans="9:18" x14ac:dyDescent="0.25">
      <c r="I229" s="306"/>
      <c r="M229" s="20"/>
      <c r="N229" s="20"/>
      <c r="O229" s="20"/>
      <c r="P229" s="20"/>
      <c r="Q229" s="20"/>
      <c r="R229" s="20"/>
    </row>
    <row r="230" spans="9:18" x14ac:dyDescent="0.25">
      <c r="I230" s="306"/>
      <c r="M230" s="20"/>
      <c r="N230" s="20"/>
      <c r="O230" s="20"/>
      <c r="P230" s="20"/>
      <c r="Q230" s="20"/>
      <c r="R230" s="20"/>
    </row>
    <row r="231" spans="9:18" x14ac:dyDescent="0.25">
      <c r="I231" s="306"/>
      <c r="M231" s="20"/>
      <c r="N231" s="20"/>
      <c r="O231" s="20"/>
      <c r="P231" s="20"/>
      <c r="Q231" s="20"/>
      <c r="R231" s="20"/>
    </row>
    <row r="232" spans="9:18" x14ac:dyDescent="0.25">
      <c r="I232" s="306"/>
      <c r="M232" s="20"/>
      <c r="N232" s="20"/>
      <c r="O232" s="20"/>
      <c r="P232" s="20"/>
      <c r="Q232" s="20"/>
      <c r="R232" s="20"/>
    </row>
    <row r="233" spans="9:18" x14ac:dyDescent="0.25">
      <c r="I233" s="306"/>
      <c r="M233" s="20"/>
      <c r="N233" s="20"/>
      <c r="O233" s="20"/>
      <c r="P233" s="20"/>
      <c r="Q233" s="20"/>
      <c r="R233" s="20"/>
    </row>
    <row r="234" spans="9:18" x14ac:dyDescent="0.25">
      <c r="I234" s="306"/>
      <c r="M234" s="20"/>
      <c r="N234" s="20"/>
      <c r="O234" s="20"/>
      <c r="P234" s="20"/>
      <c r="Q234" s="20"/>
      <c r="R234" s="20"/>
    </row>
    <row r="235" spans="9:18" x14ac:dyDescent="0.25">
      <c r="I235" s="306"/>
      <c r="M235" s="20"/>
      <c r="N235" s="20"/>
      <c r="O235" s="20"/>
      <c r="P235" s="20"/>
      <c r="Q235" s="20"/>
      <c r="R235" s="20"/>
    </row>
    <row r="236" spans="9:18" x14ac:dyDescent="0.25">
      <c r="I236" s="306"/>
      <c r="M236" s="20"/>
      <c r="N236" s="20"/>
      <c r="O236" s="20"/>
      <c r="P236" s="20"/>
      <c r="Q236" s="20"/>
      <c r="R236" s="20"/>
    </row>
    <row r="237" spans="9:18" x14ac:dyDescent="0.25">
      <c r="I237" s="306"/>
      <c r="M237" s="20"/>
      <c r="N237" s="20"/>
      <c r="O237" s="20"/>
      <c r="P237" s="20"/>
      <c r="Q237" s="20"/>
      <c r="R237" s="20"/>
    </row>
    <row r="238" spans="9:18" x14ac:dyDescent="0.25">
      <c r="I238" s="306"/>
      <c r="M238" s="20"/>
      <c r="N238" s="20"/>
      <c r="O238" s="20"/>
      <c r="P238" s="20"/>
      <c r="Q238" s="20"/>
      <c r="R238" s="20"/>
    </row>
    <row r="239" spans="9:18" x14ac:dyDescent="0.25">
      <c r="I239" s="306"/>
      <c r="M239" s="20"/>
      <c r="N239" s="20"/>
      <c r="O239" s="20"/>
      <c r="P239" s="20"/>
      <c r="Q239" s="20"/>
      <c r="R239" s="20"/>
    </row>
    <row r="240" spans="9:18" x14ac:dyDescent="0.25">
      <c r="I240" s="306"/>
      <c r="M240" s="20"/>
      <c r="N240" s="20"/>
      <c r="O240" s="20"/>
      <c r="P240" s="20"/>
      <c r="Q240" s="20"/>
      <c r="R240" s="20"/>
    </row>
    <row r="241" spans="9:18" x14ac:dyDescent="0.25">
      <c r="I241" s="306"/>
      <c r="M241" s="20"/>
      <c r="N241" s="20"/>
      <c r="O241" s="20"/>
      <c r="P241" s="20"/>
      <c r="Q241" s="20"/>
      <c r="R241" s="20"/>
    </row>
    <row r="242" spans="9:18" x14ac:dyDescent="0.25">
      <c r="M242" s="20"/>
      <c r="N242" s="20"/>
      <c r="O242" s="20"/>
      <c r="P242" s="20"/>
      <c r="Q242" s="20"/>
      <c r="R242" s="20"/>
    </row>
    <row r="243" spans="9:18" x14ac:dyDescent="0.25">
      <c r="M243" s="20"/>
      <c r="N243" s="20"/>
      <c r="O243" s="20"/>
      <c r="P243" s="20"/>
      <c r="Q243" s="20"/>
      <c r="R243" s="20"/>
    </row>
    <row r="244" spans="9:18" x14ac:dyDescent="0.25">
      <c r="M244" s="20"/>
      <c r="N244" s="20"/>
      <c r="O244" s="20"/>
      <c r="P244" s="20"/>
      <c r="Q244" s="20"/>
      <c r="R244" s="20"/>
    </row>
    <row r="245" spans="9:18" x14ac:dyDescent="0.25">
      <c r="M245" s="20"/>
      <c r="N245" s="20"/>
      <c r="O245" s="20"/>
      <c r="P245" s="20"/>
      <c r="Q245" s="20"/>
      <c r="R245" s="20"/>
    </row>
    <row r="246" spans="9:18" x14ac:dyDescent="0.25">
      <c r="M246" s="20"/>
      <c r="N246" s="20"/>
      <c r="O246" s="20"/>
      <c r="P246" s="20"/>
      <c r="Q246" s="20"/>
      <c r="R246" s="20"/>
    </row>
    <row r="247" spans="9:18" x14ac:dyDescent="0.25">
      <c r="M247" s="20"/>
      <c r="N247" s="20"/>
      <c r="O247" s="20"/>
      <c r="P247" s="20"/>
      <c r="Q247" s="20"/>
      <c r="R247" s="20"/>
    </row>
    <row r="248" spans="9:18" x14ac:dyDescent="0.25">
      <c r="M248" s="20"/>
      <c r="N248" s="20"/>
      <c r="O248" s="20"/>
      <c r="P248" s="20"/>
      <c r="Q248" s="20"/>
      <c r="R248" s="20"/>
    </row>
    <row r="249" spans="9:18" x14ac:dyDescent="0.25">
      <c r="M249" s="20"/>
      <c r="N249" s="20"/>
      <c r="O249" s="20"/>
      <c r="P249" s="20"/>
      <c r="Q249" s="20"/>
      <c r="R249" s="20"/>
    </row>
    <row r="250" spans="9:18" x14ac:dyDescent="0.25">
      <c r="M250" s="20"/>
      <c r="N250" s="20"/>
      <c r="O250" s="20"/>
      <c r="P250" s="20"/>
      <c r="Q250" s="20"/>
      <c r="R250" s="20"/>
    </row>
    <row r="251" spans="9:18" x14ac:dyDescent="0.25">
      <c r="M251" s="20"/>
      <c r="N251" s="20"/>
      <c r="O251" s="20"/>
      <c r="P251" s="20"/>
      <c r="Q251" s="20"/>
      <c r="R251" s="20"/>
    </row>
    <row r="252" spans="9:18" x14ac:dyDescent="0.25">
      <c r="M252" s="20"/>
      <c r="N252" s="20"/>
      <c r="O252" s="20"/>
      <c r="P252" s="20"/>
      <c r="Q252" s="20"/>
      <c r="R252" s="20"/>
    </row>
    <row r="253" spans="9:18" x14ac:dyDescent="0.25">
      <c r="M253" s="20"/>
      <c r="N253" s="20"/>
      <c r="O253" s="20"/>
      <c r="P253" s="20"/>
      <c r="Q253" s="20"/>
      <c r="R253" s="20"/>
    </row>
    <row r="254" spans="9:18" x14ac:dyDescent="0.25">
      <c r="M254" s="20"/>
      <c r="N254" s="20"/>
      <c r="O254" s="20"/>
      <c r="P254" s="20"/>
      <c r="Q254" s="20"/>
      <c r="R254" s="20"/>
    </row>
    <row r="255" spans="9:18" x14ac:dyDescent="0.25">
      <c r="M255" s="20"/>
      <c r="N255" s="20"/>
      <c r="O255" s="20"/>
      <c r="P255" s="20"/>
      <c r="Q255" s="20"/>
      <c r="R255" s="20"/>
    </row>
    <row r="256" spans="9:18" x14ac:dyDescent="0.25">
      <c r="M256" s="20"/>
      <c r="N256" s="20"/>
      <c r="O256" s="20"/>
      <c r="P256" s="20"/>
      <c r="Q256" s="20"/>
      <c r="R256" s="20"/>
    </row>
    <row r="257" spans="13:18" x14ac:dyDescent="0.25">
      <c r="M257" s="20"/>
      <c r="N257" s="20"/>
      <c r="O257" s="20"/>
      <c r="P257" s="20"/>
      <c r="Q257" s="20"/>
      <c r="R257" s="20"/>
    </row>
    <row r="258" spans="13:18" x14ac:dyDescent="0.25">
      <c r="M258" s="20"/>
      <c r="N258" s="20"/>
      <c r="O258" s="20"/>
      <c r="P258" s="20"/>
      <c r="Q258" s="20"/>
      <c r="R258" s="20"/>
    </row>
    <row r="259" spans="13:18" x14ac:dyDescent="0.25">
      <c r="M259" s="20"/>
      <c r="N259" s="20"/>
      <c r="O259" s="20"/>
      <c r="P259" s="20"/>
      <c r="Q259" s="20"/>
      <c r="R259" s="20"/>
    </row>
    <row r="260" spans="13:18" x14ac:dyDescent="0.25">
      <c r="M260" s="20"/>
      <c r="N260" s="20"/>
      <c r="O260" s="20"/>
      <c r="P260" s="20"/>
      <c r="Q260" s="20"/>
      <c r="R260" s="20"/>
    </row>
    <row r="261" spans="13:18" x14ac:dyDescent="0.25">
      <c r="M261" s="20"/>
      <c r="N261" s="20"/>
      <c r="O261" s="20"/>
      <c r="P261" s="20"/>
      <c r="Q261" s="20"/>
      <c r="R261" s="20"/>
    </row>
    <row r="262" spans="13:18" x14ac:dyDescent="0.25">
      <c r="M262" s="20"/>
      <c r="N262" s="20"/>
      <c r="O262" s="20"/>
      <c r="P262" s="20"/>
      <c r="Q262" s="20"/>
      <c r="R262" s="20"/>
    </row>
    <row r="263" spans="13:18" x14ac:dyDescent="0.25">
      <c r="M263" s="20"/>
      <c r="N263" s="20"/>
      <c r="O263" s="20"/>
      <c r="P263" s="20"/>
      <c r="Q263" s="20"/>
      <c r="R263" s="20"/>
    </row>
    <row r="264" spans="13:18" x14ac:dyDescent="0.25">
      <c r="M264" s="20"/>
      <c r="N264" s="20"/>
      <c r="O264" s="20"/>
      <c r="P264" s="20"/>
      <c r="Q264" s="20"/>
      <c r="R264" s="20"/>
    </row>
    <row r="265" spans="13:18" x14ac:dyDescent="0.25">
      <c r="M265" s="20"/>
      <c r="N265" s="20"/>
      <c r="O265" s="20"/>
      <c r="P265" s="20"/>
      <c r="Q265" s="20"/>
      <c r="R265" s="20"/>
    </row>
    <row r="266" spans="13:18" x14ac:dyDescent="0.25">
      <c r="M266" s="20"/>
      <c r="N266" s="20"/>
      <c r="O266" s="20"/>
      <c r="P266" s="20"/>
      <c r="Q266" s="20"/>
      <c r="R266" s="20"/>
    </row>
    <row r="267" spans="13:18" x14ac:dyDescent="0.25">
      <c r="M267" s="20"/>
      <c r="N267" s="20"/>
      <c r="O267" s="20"/>
      <c r="P267" s="20"/>
      <c r="Q267" s="20"/>
      <c r="R267" s="20"/>
    </row>
    <row r="268" spans="13:18" x14ac:dyDescent="0.25">
      <c r="M268" s="20"/>
      <c r="N268" s="20"/>
      <c r="O268" s="20"/>
      <c r="P268" s="20"/>
      <c r="Q268" s="20"/>
      <c r="R268" s="20"/>
    </row>
    <row r="269" spans="13:18" x14ac:dyDescent="0.25">
      <c r="M269" s="20"/>
      <c r="N269" s="20"/>
      <c r="O269" s="20"/>
      <c r="P269" s="20"/>
      <c r="Q269" s="20"/>
      <c r="R269" s="20"/>
    </row>
    <row r="270" spans="13:18" x14ac:dyDescent="0.25">
      <c r="M270" s="20"/>
      <c r="N270" s="20"/>
      <c r="O270" s="20"/>
      <c r="P270" s="20"/>
      <c r="Q270" s="20"/>
      <c r="R270" s="20"/>
    </row>
    <row r="271" spans="13:18" x14ac:dyDescent="0.25">
      <c r="M271" s="20"/>
      <c r="N271" s="20"/>
      <c r="O271" s="20"/>
      <c r="P271" s="20"/>
      <c r="Q271" s="20"/>
      <c r="R271" s="20"/>
    </row>
    <row r="272" spans="13:18" x14ac:dyDescent="0.25">
      <c r="M272" s="20"/>
      <c r="N272" s="20"/>
      <c r="O272" s="20"/>
      <c r="P272" s="20"/>
      <c r="Q272" s="20"/>
      <c r="R272" s="20"/>
    </row>
    <row r="273" spans="13:18" x14ac:dyDescent="0.25">
      <c r="M273" s="20"/>
      <c r="N273" s="20"/>
      <c r="O273" s="20"/>
      <c r="P273" s="20"/>
      <c r="Q273" s="20"/>
      <c r="R273" s="20"/>
    </row>
    <row r="274" spans="13:18" x14ac:dyDescent="0.25">
      <c r="M274" s="20"/>
      <c r="N274" s="20"/>
      <c r="O274" s="20"/>
      <c r="P274" s="20"/>
      <c r="Q274" s="20"/>
      <c r="R274" s="20"/>
    </row>
    <row r="275" spans="13:18" x14ac:dyDescent="0.25">
      <c r="M275" s="20"/>
      <c r="N275" s="20"/>
      <c r="O275" s="20"/>
      <c r="P275" s="20"/>
      <c r="Q275" s="20"/>
      <c r="R275" s="20"/>
    </row>
    <row r="276" spans="13:18" x14ac:dyDescent="0.25">
      <c r="M276" s="20"/>
      <c r="N276" s="20"/>
      <c r="O276" s="20"/>
      <c r="P276" s="20"/>
      <c r="Q276" s="20"/>
      <c r="R276" s="20"/>
    </row>
    <row r="277" spans="13:18" x14ac:dyDescent="0.25">
      <c r="M277" s="20"/>
      <c r="N277" s="20"/>
      <c r="O277" s="20"/>
      <c r="P277" s="20"/>
      <c r="Q277" s="20"/>
      <c r="R277" s="20"/>
    </row>
    <row r="278" spans="13:18" x14ac:dyDescent="0.25">
      <c r="M278" s="20"/>
      <c r="N278" s="20"/>
      <c r="O278" s="20"/>
      <c r="P278" s="20"/>
      <c r="Q278" s="20"/>
      <c r="R278" s="20"/>
    </row>
    <row r="279" spans="13:18" x14ac:dyDescent="0.25">
      <c r="M279" s="20"/>
      <c r="N279" s="20"/>
      <c r="O279" s="20"/>
      <c r="P279" s="20"/>
      <c r="Q279" s="20"/>
      <c r="R279" s="20"/>
    </row>
    <row r="280" spans="13:18" x14ac:dyDescent="0.25">
      <c r="M280" s="20"/>
      <c r="N280" s="20"/>
      <c r="O280" s="20"/>
      <c r="P280" s="20"/>
      <c r="Q280" s="20"/>
      <c r="R280" s="20"/>
    </row>
    <row r="281" spans="13:18" x14ac:dyDescent="0.25">
      <c r="M281" s="20"/>
      <c r="N281" s="20"/>
      <c r="O281" s="20"/>
      <c r="P281" s="20"/>
      <c r="Q281" s="20"/>
      <c r="R281" s="20"/>
    </row>
    <row r="282" spans="13:18" x14ac:dyDescent="0.25">
      <c r="M282" s="20"/>
      <c r="N282" s="20"/>
      <c r="O282" s="20"/>
      <c r="P282" s="20"/>
      <c r="Q282" s="20"/>
      <c r="R282" s="20"/>
    </row>
    <row r="283" spans="13:18" x14ac:dyDescent="0.25">
      <c r="M283" s="20"/>
      <c r="N283" s="20"/>
      <c r="O283" s="20"/>
      <c r="P283" s="20"/>
      <c r="Q283" s="20"/>
      <c r="R283" s="20"/>
    </row>
    <row r="284" spans="13:18" x14ac:dyDescent="0.25">
      <c r="M284" s="20"/>
      <c r="N284" s="20"/>
      <c r="O284" s="20"/>
      <c r="P284" s="20"/>
      <c r="Q284" s="20"/>
      <c r="R284" s="20"/>
    </row>
    <row r="285" spans="13:18" x14ac:dyDescent="0.25">
      <c r="M285" s="20"/>
      <c r="N285" s="20"/>
      <c r="O285" s="20"/>
      <c r="P285" s="20"/>
      <c r="Q285" s="20"/>
      <c r="R285" s="20"/>
    </row>
    <row r="286" spans="13:18" x14ac:dyDescent="0.25">
      <c r="M286" s="20"/>
      <c r="N286" s="20"/>
      <c r="O286" s="20"/>
      <c r="P286" s="20"/>
      <c r="Q286" s="20"/>
      <c r="R286" s="20"/>
    </row>
    <row r="287" spans="13:18" x14ac:dyDescent="0.25">
      <c r="M287" s="20"/>
      <c r="N287" s="20"/>
      <c r="O287" s="20"/>
      <c r="P287" s="20"/>
      <c r="Q287" s="20"/>
      <c r="R287" s="20"/>
    </row>
    <row r="288" spans="13:18" x14ac:dyDescent="0.25">
      <c r="M288" s="20"/>
      <c r="N288" s="20"/>
      <c r="O288" s="20"/>
      <c r="P288" s="20"/>
      <c r="Q288" s="20"/>
      <c r="R288" s="20"/>
    </row>
    <row r="289" spans="13:18" x14ac:dyDescent="0.25">
      <c r="M289" s="20"/>
      <c r="N289" s="20"/>
      <c r="O289" s="20"/>
      <c r="P289" s="20"/>
      <c r="Q289" s="20"/>
      <c r="R289" s="20"/>
    </row>
    <row r="290" spans="13:18" x14ac:dyDescent="0.25">
      <c r="M290" s="20"/>
      <c r="N290" s="20"/>
      <c r="O290" s="20"/>
      <c r="P290" s="20"/>
      <c r="Q290" s="20"/>
      <c r="R290" s="20"/>
    </row>
    <row r="291" spans="13:18" x14ac:dyDescent="0.25">
      <c r="M291" s="20"/>
      <c r="N291" s="20"/>
      <c r="O291" s="20"/>
      <c r="P291" s="20"/>
      <c r="Q291" s="20"/>
      <c r="R291" s="20"/>
    </row>
    <row r="292" spans="13:18" x14ac:dyDescent="0.25">
      <c r="M292" s="20"/>
      <c r="N292" s="20"/>
      <c r="O292" s="20"/>
      <c r="P292" s="20"/>
      <c r="Q292" s="20"/>
      <c r="R292" s="20"/>
    </row>
    <row r="293" spans="13:18" x14ac:dyDescent="0.25">
      <c r="M293" s="20"/>
      <c r="N293" s="20"/>
      <c r="O293" s="20"/>
      <c r="P293" s="20"/>
      <c r="Q293" s="20"/>
      <c r="R293" s="20"/>
    </row>
    <row r="294" spans="13:18" x14ac:dyDescent="0.25">
      <c r="M294" s="20"/>
      <c r="N294" s="20"/>
      <c r="O294" s="20"/>
      <c r="P294" s="20"/>
      <c r="Q294" s="20"/>
      <c r="R294" s="20"/>
    </row>
    <row r="295" spans="13:18" x14ac:dyDescent="0.25">
      <c r="M295" s="20"/>
      <c r="N295" s="20"/>
      <c r="O295" s="20"/>
      <c r="P295" s="20"/>
      <c r="Q295" s="20"/>
      <c r="R295" s="20"/>
    </row>
    <row r="296" spans="13:18" x14ac:dyDescent="0.25">
      <c r="M296" s="20"/>
      <c r="N296" s="20"/>
      <c r="O296" s="20"/>
      <c r="P296" s="20"/>
      <c r="Q296" s="20"/>
      <c r="R296" s="20"/>
    </row>
    <row r="297" spans="13:18" x14ac:dyDescent="0.25">
      <c r="M297" s="20"/>
      <c r="N297" s="20"/>
      <c r="O297" s="20"/>
      <c r="P297" s="20"/>
      <c r="Q297" s="20"/>
      <c r="R297" s="20"/>
    </row>
    <row r="298" spans="13:18" x14ac:dyDescent="0.25">
      <c r="M298" s="20"/>
      <c r="N298" s="20"/>
      <c r="O298" s="20"/>
      <c r="P298" s="20"/>
      <c r="Q298" s="20"/>
      <c r="R298" s="20"/>
    </row>
    <row r="299" spans="13:18" x14ac:dyDescent="0.25">
      <c r="M299" s="20"/>
      <c r="N299" s="20"/>
      <c r="O299" s="20"/>
      <c r="P299" s="20"/>
      <c r="Q299" s="20"/>
      <c r="R299" s="20"/>
    </row>
    <row r="300" spans="13:18" x14ac:dyDescent="0.25">
      <c r="M300" s="20"/>
      <c r="N300" s="20"/>
      <c r="O300" s="20"/>
      <c r="P300" s="20"/>
      <c r="Q300" s="20"/>
      <c r="R300" s="20"/>
    </row>
    <row r="301" spans="13:18" x14ac:dyDescent="0.25">
      <c r="M301" s="20"/>
      <c r="N301" s="20"/>
      <c r="O301" s="20"/>
      <c r="P301" s="20"/>
      <c r="Q301" s="20"/>
      <c r="R301" s="20"/>
    </row>
    <row r="302" spans="13:18" x14ac:dyDescent="0.25">
      <c r="M302" s="20"/>
      <c r="N302" s="20"/>
      <c r="O302" s="20"/>
      <c r="P302" s="20"/>
      <c r="Q302" s="20"/>
      <c r="R302" s="20"/>
    </row>
    <row r="303" spans="13:18" x14ac:dyDescent="0.25">
      <c r="M303" s="20"/>
      <c r="N303" s="20"/>
      <c r="O303" s="20"/>
      <c r="P303" s="20"/>
      <c r="Q303" s="20"/>
      <c r="R303" s="20"/>
    </row>
    <row r="304" spans="13:18" x14ac:dyDescent="0.25">
      <c r="M304" s="20"/>
      <c r="N304" s="20"/>
      <c r="O304" s="20"/>
      <c r="P304" s="20"/>
      <c r="Q304" s="20"/>
      <c r="R304" s="20"/>
    </row>
    <row r="305" spans="13:18" x14ac:dyDescent="0.25">
      <c r="M305" s="20"/>
      <c r="N305" s="20"/>
      <c r="O305" s="20"/>
      <c r="P305" s="20"/>
      <c r="Q305" s="20"/>
      <c r="R305" s="20"/>
    </row>
    <row r="306" spans="13:18" x14ac:dyDescent="0.25">
      <c r="M306" s="20"/>
      <c r="N306" s="20"/>
      <c r="O306" s="20"/>
      <c r="P306" s="20"/>
      <c r="Q306" s="20"/>
      <c r="R306" s="20"/>
    </row>
    <row r="307" spans="13:18" x14ac:dyDescent="0.25">
      <c r="M307" s="20"/>
      <c r="N307" s="20"/>
      <c r="O307" s="20"/>
      <c r="P307" s="20"/>
      <c r="Q307" s="20"/>
      <c r="R307" s="20"/>
    </row>
    <row r="308" spans="13:18" x14ac:dyDescent="0.25">
      <c r="M308" s="20"/>
      <c r="N308" s="20"/>
      <c r="O308" s="20"/>
      <c r="P308" s="20"/>
      <c r="Q308" s="20"/>
      <c r="R308" s="20"/>
    </row>
    <row r="309" spans="13:18" x14ac:dyDescent="0.25">
      <c r="M309" s="20"/>
      <c r="N309" s="20"/>
      <c r="O309" s="20"/>
      <c r="P309" s="20"/>
      <c r="Q309" s="20"/>
      <c r="R309" s="20"/>
    </row>
    <row r="310" spans="13:18" x14ac:dyDescent="0.25">
      <c r="M310" s="20"/>
      <c r="N310" s="20"/>
      <c r="O310" s="20"/>
      <c r="P310" s="20"/>
      <c r="Q310" s="20"/>
      <c r="R310" s="20"/>
    </row>
    <row r="311" spans="13:18" x14ac:dyDescent="0.25">
      <c r="M311" s="20"/>
      <c r="N311" s="20"/>
      <c r="O311" s="20"/>
      <c r="P311" s="20"/>
      <c r="Q311" s="20"/>
      <c r="R311" s="20"/>
    </row>
    <row r="312" spans="13:18" x14ac:dyDescent="0.25">
      <c r="M312" s="20"/>
      <c r="N312" s="20"/>
      <c r="O312" s="20"/>
      <c r="P312" s="20"/>
      <c r="Q312" s="20"/>
      <c r="R312" s="20"/>
    </row>
    <row r="313" spans="13:18" x14ac:dyDescent="0.25">
      <c r="M313" s="20"/>
      <c r="N313" s="20"/>
      <c r="O313" s="20"/>
      <c r="P313" s="20"/>
      <c r="Q313" s="20"/>
      <c r="R313" s="20"/>
    </row>
    <row r="314" spans="13:18" x14ac:dyDescent="0.25">
      <c r="M314" s="20"/>
      <c r="N314" s="20"/>
      <c r="O314" s="20"/>
      <c r="P314" s="20"/>
      <c r="Q314" s="20"/>
      <c r="R314" s="20"/>
    </row>
    <row r="315" spans="13:18" x14ac:dyDescent="0.25">
      <c r="M315" s="20"/>
      <c r="N315" s="20"/>
      <c r="O315" s="20"/>
      <c r="P315" s="20"/>
      <c r="Q315" s="20"/>
      <c r="R315" s="20"/>
    </row>
    <row r="316" spans="13:18" x14ac:dyDescent="0.25">
      <c r="M316" s="20"/>
      <c r="N316" s="20"/>
      <c r="O316" s="20"/>
      <c r="P316" s="20"/>
      <c r="Q316" s="20"/>
      <c r="R316" s="20"/>
    </row>
    <row r="317" spans="13:18" x14ac:dyDescent="0.25">
      <c r="M317" s="20"/>
      <c r="N317" s="20"/>
      <c r="O317" s="20"/>
      <c r="P317" s="20"/>
      <c r="Q317" s="20"/>
      <c r="R317" s="20"/>
    </row>
    <row r="318" spans="13:18" x14ac:dyDescent="0.25">
      <c r="M318" s="20"/>
      <c r="N318" s="20"/>
      <c r="O318" s="20"/>
      <c r="P318" s="20"/>
      <c r="Q318" s="20"/>
      <c r="R318" s="20"/>
    </row>
    <row r="319" spans="13:18" x14ac:dyDescent="0.25">
      <c r="M319" s="20"/>
      <c r="N319" s="20"/>
      <c r="O319" s="20"/>
      <c r="P319" s="20"/>
      <c r="Q319" s="20"/>
      <c r="R319" s="20"/>
    </row>
    <row r="320" spans="13:18" x14ac:dyDescent="0.25">
      <c r="M320" s="20"/>
      <c r="N320" s="20"/>
      <c r="O320" s="20"/>
      <c r="P320" s="20"/>
      <c r="Q320" s="20"/>
      <c r="R320" s="20"/>
    </row>
    <row r="321" spans="13:18" x14ac:dyDescent="0.25">
      <c r="M321" s="20"/>
      <c r="N321" s="20"/>
      <c r="O321" s="20"/>
      <c r="P321" s="20"/>
      <c r="Q321" s="20"/>
      <c r="R321" s="20"/>
    </row>
    <row r="322" spans="13:18" x14ac:dyDescent="0.25">
      <c r="M322" s="20"/>
      <c r="N322" s="20"/>
      <c r="O322" s="20"/>
      <c r="P322" s="20"/>
      <c r="Q322" s="20"/>
      <c r="R322" s="20"/>
    </row>
    <row r="323" spans="13:18" x14ac:dyDescent="0.25">
      <c r="M323" s="20"/>
      <c r="N323" s="20"/>
      <c r="O323" s="20"/>
      <c r="P323" s="20"/>
      <c r="Q323" s="20"/>
      <c r="R323" s="20"/>
    </row>
    <row r="324" spans="13:18" x14ac:dyDescent="0.25">
      <c r="M324" s="20"/>
      <c r="N324" s="20"/>
      <c r="O324" s="20"/>
      <c r="P324" s="20"/>
      <c r="Q324" s="20"/>
      <c r="R324" s="20"/>
    </row>
    <row r="325" spans="13:18" x14ac:dyDescent="0.25">
      <c r="M325" s="20"/>
      <c r="N325" s="20"/>
      <c r="O325" s="20"/>
      <c r="P325" s="20"/>
      <c r="Q325" s="20"/>
      <c r="R325" s="20"/>
    </row>
    <row r="326" spans="13:18" x14ac:dyDescent="0.25">
      <c r="M326" s="20"/>
      <c r="N326" s="20"/>
      <c r="O326" s="20"/>
      <c r="P326" s="20"/>
      <c r="Q326" s="20"/>
      <c r="R326" s="20"/>
    </row>
    <row r="327" spans="13:18" x14ac:dyDescent="0.25">
      <c r="M327" s="20"/>
      <c r="N327" s="20"/>
      <c r="O327" s="20"/>
      <c r="P327" s="20"/>
      <c r="Q327" s="20"/>
      <c r="R327" s="20"/>
    </row>
    <row r="328" spans="13:18" x14ac:dyDescent="0.25">
      <c r="M328" s="20"/>
      <c r="N328" s="20"/>
      <c r="O328" s="20"/>
      <c r="P328" s="20"/>
      <c r="Q328" s="20"/>
      <c r="R328" s="20"/>
    </row>
    <row r="329" spans="13:18" x14ac:dyDescent="0.25">
      <c r="M329" s="20"/>
      <c r="N329" s="20"/>
      <c r="O329" s="20"/>
      <c r="P329" s="20"/>
      <c r="Q329" s="20"/>
      <c r="R329" s="20"/>
    </row>
    <row r="330" spans="13:18" x14ac:dyDescent="0.25">
      <c r="M330" s="20"/>
      <c r="N330" s="20"/>
      <c r="O330" s="20"/>
      <c r="P330" s="20"/>
      <c r="Q330" s="20"/>
      <c r="R330" s="20"/>
    </row>
    <row r="331" spans="13:18" x14ac:dyDescent="0.25">
      <c r="M331" s="20"/>
      <c r="N331" s="20"/>
      <c r="O331" s="20"/>
      <c r="P331" s="20"/>
      <c r="Q331" s="20"/>
      <c r="R331" s="20"/>
    </row>
    <row r="332" spans="13:18" x14ac:dyDescent="0.25">
      <c r="M332" s="20"/>
      <c r="N332" s="20"/>
      <c r="O332" s="20"/>
      <c r="P332" s="20"/>
      <c r="Q332" s="20"/>
      <c r="R332" s="20"/>
    </row>
    <row r="333" spans="13:18" x14ac:dyDescent="0.25">
      <c r="M333" s="20"/>
      <c r="N333" s="20"/>
      <c r="O333" s="20"/>
      <c r="P333" s="20"/>
      <c r="Q333" s="20"/>
      <c r="R333" s="20"/>
    </row>
    <row r="334" spans="13:18" x14ac:dyDescent="0.25">
      <c r="M334" s="20"/>
      <c r="N334" s="20"/>
      <c r="O334" s="20"/>
      <c r="P334" s="20"/>
      <c r="Q334" s="20"/>
      <c r="R334" s="20"/>
    </row>
    <row r="335" spans="13:18" x14ac:dyDescent="0.25">
      <c r="M335" s="20"/>
      <c r="N335" s="20"/>
      <c r="O335" s="20"/>
      <c r="P335" s="20"/>
      <c r="Q335" s="20"/>
      <c r="R335" s="20"/>
    </row>
    <row r="336" spans="13:18" x14ac:dyDescent="0.25">
      <c r="M336" s="20"/>
      <c r="N336" s="20"/>
      <c r="O336" s="20"/>
      <c r="P336" s="20"/>
      <c r="Q336" s="20"/>
      <c r="R336" s="20"/>
    </row>
    <row r="337" spans="13:18" x14ac:dyDescent="0.25">
      <c r="M337" s="20"/>
      <c r="N337" s="20"/>
      <c r="O337" s="20"/>
      <c r="P337" s="20"/>
      <c r="Q337" s="20"/>
      <c r="R337" s="20"/>
    </row>
    <row r="338" spans="13:18" x14ac:dyDescent="0.25">
      <c r="M338" s="20"/>
      <c r="N338" s="20"/>
      <c r="O338" s="20"/>
      <c r="P338" s="20"/>
      <c r="Q338" s="20"/>
      <c r="R338" s="20"/>
    </row>
    <row r="339" spans="13:18" x14ac:dyDescent="0.25">
      <c r="M339" s="20"/>
      <c r="N339" s="20"/>
      <c r="O339" s="20"/>
      <c r="P339" s="20"/>
      <c r="Q339" s="20"/>
      <c r="R339" s="20"/>
    </row>
    <row r="340" spans="13:18" x14ac:dyDescent="0.25">
      <c r="M340" s="20"/>
      <c r="N340" s="20"/>
      <c r="O340" s="20"/>
      <c r="P340" s="20"/>
      <c r="Q340" s="20"/>
      <c r="R340" s="20"/>
    </row>
    <row r="341" spans="13:18" x14ac:dyDescent="0.25">
      <c r="M341" s="20"/>
      <c r="N341" s="20"/>
      <c r="O341" s="20"/>
      <c r="P341" s="20"/>
      <c r="Q341" s="20"/>
      <c r="R341" s="20"/>
    </row>
    <row r="342" spans="13:18" x14ac:dyDescent="0.25">
      <c r="M342" s="20"/>
      <c r="N342" s="20"/>
      <c r="O342" s="20"/>
      <c r="P342" s="20"/>
      <c r="Q342" s="20"/>
      <c r="R342" s="20"/>
    </row>
    <row r="343" spans="13:18" x14ac:dyDescent="0.25">
      <c r="M343" s="20"/>
      <c r="N343" s="20"/>
      <c r="O343" s="20"/>
      <c r="P343" s="20"/>
      <c r="Q343" s="20"/>
      <c r="R343" s="20"/>
    </row>
    <row r="344" spans="13:18" x14ac:dyDescent="0.25">
      <c r="M344" s="20"/>
      <c r="N344" s="20"/>
      <c r="O344" s="20"/>
      <c r="P344" s="20"/>
      <c r="Q344" s="20"/>
      <c r="R344" s="20"/>
    </row>
    <row r="345" spans="13:18" x14ac:dyDescent="0.25">
      <c r="M345" s="20"/>
      <c r="N345" s="20"/>
      <c r="O345" s="20"/>
      <c r="P345" s="20"/>
      <c r="Q345" s="20"/>
      <c r="R345" s="20"/>
    </row>
    <row r="346" spans="13:18" x14ac:dyDescent="0.25">
      <c r="M346" s="20"/>
      <c r="N346" s="20"/>
      <c r="O346" s="20"/>
      <c r="P346" s="20"/>
      <c r="Q346" s="20"/>
      <c r="R346" s="20"/>
    </row>
    <row r="347" spans="13:18" x14ac:dyDescent="0.25">
      <c r="M347" s="20"/>
      <c r="N347" s="20"/>
      <c r="O347" s="20"/>
      <c r="P347" s="20"/>
      <c r="Q347" s="20"/>
      <c r="R347" s="20"/>
    </row>
    <row r="348" spans="13:18" x14ac:dyDescent="0.25">
      <c r="M348" s="20"/>
      <c r="N348" s="20"/>
      <c r="O348" s="20"/>
      <c r="P348" s="20"/>
      <c r="Q348" s="20"/>
      <c r="R348" s="20"/>
    </row>
    <row r="349" spans="13:18" x14ac:dyDescent="0.25">
      <c r="M349" s="20"/>
      <c r="N349" s="20"/>
      <c r="O349" s="20"/>
      <c r="P349" s="20"/>
      <c r="Q349" s="20"/>
      <c r="R349" s="20"/>
    </row>
    <row r="350" spans="13:18" x14ac:dyDescent="0.25">
      <c r="M350" s="20"/>
      <c r="N350" s="20"/>
      <c r="O350" s="20"/>
      <c r="P350" s="20"/>
      <c r="Q350" s="20"/>
      <c r="R350" s="20"/>
    </row>
    <row r="351" spans="13:18" x14ac:dyDescent="0.25">
      <c r="M351" s="20"/>
      <c r="N351" s="20"/>
      <c r="O351" s="20"/>
      <c r="P351" s="20"/>
      <c r="Q351" s="20"/>
      <c r="R351" s="20"/>
    </row>
    <row r="352" spans="13:18" x14ac:dyDescent="0.25">
      <c r="M352" s="20"/>
      <c r="N352" s="20"/>
      <c r="O352" s="20"/>
      <c r="P352" s="20"/>
      <c r="Q352" s="20"/>
      <c r="R352" s="20"/>
    </row>
    <row r="353" spans="13:18" x14ac:dyDescent="0.25">
      <c r="M353" s="20"/>
      <c r="N353" s="20"/>
      <c r="O353" s="20"/>
      <c r="P353" s="20"/>
      <c r="Q353" s="20"/>
      <c r="R353" s="20"/>
    </row>
    <row r="354" spans="13:18" x14ac:dyDescent="0.25">
      <c r="M354" s="20"/>
      <c r="N354" s="20"/>
      <c r="O354" s="20"/>
      <c r="P354" s="20"/>
      <c r="Q354" s="20"/>
      <c r="R354" s="20"/>
    </row>
    <row r="355" spans="13:18" x14ac:dyDescent="0.25">
      <c r="M355" s="20"/>
      <c r="N355" s="20"/>
      <c r="O355" s="20"/>
      <c r="P355" s="20"/>
      <c r="Q355" s="20"/>
      <c r="R355" s="20"/>
    </row>
    <row r="356" spans="13:18" x14ac:dyDescent="0.25">
      <c r="M356" s="20"/>
      <c r="N356" s="20"/>
      <c r="O356" s="20"/>
      <c r="P356" s="20"/>
      <c r="Q356" s="20"/>
      <c r="R356" s="20"/>
    </row>
    <row r="357" spans="13:18" x14ac:dyDescent="0.25">
      <c r="M357" s="20"/>
      <c r="N357" s="20"/>
      <c r="O357" s="20"/>
      <c r="P357" s="20"/>
      <c r="Q357" s="20"/>
      <c r="R357" s="20"/>
    </row>
    <row r="358" spans="13:18" x14ac:dyDescent="0.25">
      <c r="M358" s="20"/>
      <c r="N358" s="20"/>
      <c r="O358" s="20"/>
      <c r="P358" s="20"/>
      <c r="Q358" s="20"/>
      <c r="R358" s="20"/>
    </row>
    <row r="359" spans="13:18" x14ac:dyDescent="0.25">
      <c r="M359" s="20"/>
      <c r="N359" s="20"/>
      <c r="O359" s="20"/>
      <c r="P359" s="20"/>
      <c r="Q359" s="20"/>
      <c r="R359" s="20"/>
    </row>
    <row r="360" spans="13:18" x14ac:dyDescent="0.25">
      <c r="M360" s="20"/>
      <c r="N360" s="20"/>
      <c r="O360" s="20"/>
      <c r="P360" s="20"/>
      <c r="Q360" s="20"/>
      <c r="R360" s="20"/>
    </row>
    <row r="361" spans="13:18" x14ac:dyDescent="0.25">
      <c r="M361" s="20"/>
      <c r="N361" s="20"/>
      <c r="O361" s="20"/>
      <c r="P361" s="20"/>
      <c r="Q361" s="20"/>
      <c r="R361" s="20"/>
    </row>
    <row r="362" spans="13:18" x14ac:dyDescent="0.25">
      <c r="M362" s="20"/>
      <c r="N362" s="20"/>
      <c r="O362" s="20"/>
      <c r="P362" s="20"/>
      <c r="Q362" s="20"/>
      <c r="R362" s="20"/>
    </row>
    <row r="363" spans="13:18" x14ac:dyDescent="0.25">
      <c r="M363" s="20"/>
      <c r="N363" s="20"/>
      <c r="O363" s="20"/>
      <c r="P363" s="20"/>
      <c r="Q363" s="20"/>
      <c r="R363" s="20"/>
    </row>
    <row r="364" spans="13:18" x14ac:dyDescent="0.25">
      <c r="M364" s="20"/>
      <c r="N364" s="20"/>
      <c r="O364" s="20"/>
      <c r="P364" s="20"/>
      <c r="Q364" s="20"/>
      <c r="R364" s="20"/>
    </row>
    <row r="365" spans="13:18" x14ac:dyDescent="0.25">
      <c r="M365" s="20"/>
      <c r="N365" s="20"/>
      <c r="O365" s="20"/>
      <c r="P365" s="20"/>
      <c r="Q365" s="20"/>
      <c r="R365" s="20"/>
    </row>
    <row r="366" spans="13:18" x14ac:dyDescent="0.25">
      <c r="M366" s="20"/>
      <c r="N366" s="20"/>
      <c r="O366" s="20"/>
      <c r="P366" s="20"/>
      <c r="Q366" s="20"/>
      <c r="R366" s="20"/>
    </row>
    <row r="367" spans="13:18" x14ac:dyDescent="0.25">
      <c r="M367" s="20"/>
      <c r="N367" s="20"/>
      <c r="O367" s="20"/>
      <c r="P367" s="20"/>
      <c r="Q367" s="20"/>
      <c r="R367" s="20"/>
    </row>
    <row r="368" spans="13:18" x14ac:dyDescent="0.25">
      <c r="M368" s="20"/>
      <c r="N368" s="20"/>
      <c r="O368" s="20"/>
      <c r="P368" s="20"/>
      <c r="Q368" s="20"/>
      <c r="R368" s="20"/>
    </row>
    <row r="369" spans="13:18" x14ac:dyDescent="0.25">
      <c r="M369" s="20"/>
      <c r="N369" s="20"/>
      <c r="O369" s="20"/>
      <c r="P369" s="20"/>
      <c r="Q369" s="20"/>
      <c r="R369" s="20"/>
    </row>
    <row r="370" spans="13:18" x14ac:dyDescent="0.25">
      <c r="M370" s="20"/>
      <c r="N370" s="20"/>
      <c r="O370" s="20"/>
      <c r="P370" s="20"/>
      <c r="Q370" s="20"/>
      <c r="R370" s="20"/>
    </row>
    <row r="371" spans="13:18" x14ac:dyDescent="0.25">
      <c r="M371" s="20"/>
      <c r="N371" s="20"/>
      <c r="O371" s="20"/>
      <c r="P371" s="20"/>
      <c r="Q371" s="20"/>
      <c r="R371" s="20"/>
    </row>
    <row r="372" spans="13:18" x14ac:dyDescent="0.25">
      <c r="M372" s="20"/>
      <c r="N372" s="20"/>
      <c r="O372" s="20"/>
      <c r="P372" s="20"/>
      <c r="Q372" s="20"/>
      <c r="R372" s="20"/>
    </row>
    <row r="373" spans="13:18" x14ac:dyDescent="0.25">
      <c r="M373" s="20"/>
      <c r="N373" s="20"/>
      <c r="O373" s="20"/>
      <c r="P373" s="20"/>
      <c r="Q373" s="20"/>
      <c r="R373" s="20"/>
    </row>
    <row r="374" spans="13:18" x14ac:dyDescent="0.25">
      <c r="M374" s="20"/>
      <c r="N374" s="20"/>
      <c r="O374" s="20"/>
      <c r="P374" s="20"/>
      <c r="Q374" s="20"/>
      <c r="R374" s="20"/>
    </row>
    <row r="375" spans="13:18" x14ac:dyDescent="0.25">
      <c r="M375" s="20"/>
      <c r="N375" s="20"/>
      <c r="O375" s="20"/>
      <c r="P375" s="20"/>
      <c r="Q375" s="20"/>
      <c r="R375" s="20"/>
    </row>
    <row r="376" spans="13:18" x14ac:dyDescent="0.25">
      <c r="M376" s="20"/>
      <c r="N376" s="20"/>
      <c r="O376" s="20"/>
      <c r="P376" s="20"/>
      <c r="Q376" s="20"/>
      <c r="R376" s="20"/>
    </row>
    <row r="377" spans="13:18" x14ac:dyDescent="0.25">
      <c r="M377" s="20"/>
      <c r="N377" s="20"/>
      <c r="O377" s="20"/>
      <c r="P377" s="20"/>
      <c r="Q377" s="20"/>
      <c r="R377" s="20"/>
    </row>
    <row r="378" spans="13:18" x14ac:dyDescent="0.25">
      <c r="M378" s="20"/>
      <c r="N378" s="20"/>
      <c r="O378" s="20"/>
      <c r="P378" s="20"/>
      <c r="Q378" s="20"/>
      <c r="R378" s="20"/>
    </row>
    <row r="379" spans="13:18" x14ac:dyDescent="0.25">
      <c r="M379" s="20"/>
      <c r="N379" s="20"/>
      <c r="O379" s="20"/>
      <c r="P379" s="20"/>
      <c r="Q379" s="20"/>
      <c r="R379" s="20"/>
    </row>
    <row r="380" spans="13:18" x14ac:dyDescent="0.25">
      <c r="M380" s="20"/>
      <c r="N380" s="20"/>
      <c r="O380" s="20"/>
      <c r="P380" s="20"/>
      <c r="Q380" s="20"/>
      <c r="R380" s="20"/>
    </row>
    <row r="381" spans="13:18" x14ac:dyDescent="0.25">
      <c r="M381" s="20"/>
      <c r="N381" s="20"/>
      <c r="O381" s="20"/>
      <c r="P381" s="20"/>
      <c r="Q381" s="20"/>
      <c r="R381" s="20"/>
    </row>
    <row r="382" spans="13:18" x14ac:dyDescent="0.25">
      <c r="M382" s="20"/>
      <c r="N382" s="20"/>
      <c r="O382" s="20"/>
      <c r="P382" s="20"/>
      <c r="Q382" s="20"/>
      <c r="R382" s="20"/>
    </row>
    <row r="383" spans="13:18" x14ac:dyDescent="0.25">
      <c r="M383" s="20"/>
      <c r="N383" s="20"/>
      <c r="O383" s="20"/>
      <c r="P383" s="20"/>
      <c r="Q383" s="20"/>
      <c r="R383" s="20"/>
    </row>
    <row r="384" spans="13:18" x14ac:dyDescent="0.25">
      <c r="M384" s="20"/>
      <c r="N384" s="20"/>
      <c r="O384" s="20"/>
      <c r="P384" s="20"/>
      <c r="Q384" s="20"/>
      <c r="R384" s="20"/>
    </row>
    <row r="385" spans="13:18" x14ac:dyDescent="0.25">
      <c r="M385" s="20"/>
      <c r="N385" s="20"/>
      <c r="O385" s="20"/>
      <c r="P385" s="20"/>
      <c r="Q385" s="20"/>
      <c r="R385" s="20"/>
    </row>
    <row r="386" spans="13:18" x14ac:dyDescent="0.25">
      <c r="M386" s="20"/>
      <c r="N386" s="20"/>
      <c r="O386" s="20"/>
      <c r="P386" s="20"/>
      <c r="Q386" s="20"/>
      <c r="R386" s="20"/>
    </row>
    <row r="387" spans="13:18" x14ac:dyDescent="0.25">
      <c r="M387" s="20"/>
      <c r="N387" s="20"/>
      <c r="O387" s="20"/>
      <c r="P387" s="20"/>
      <c r="Q387" s="20"/>
      <c r="R387" s="20"/>
    </row>
    <row r="388" spans="13:18" x14ac:dyDescent="0.25">
      <c r="M388" s="20"/>
      <c r="N388" s="20"/>
      <c r="O388" s="20"/>
      <c r="P388" s="20"/>
      <c r="Q388" s="20"/>
      <c r="R388" s="20"/>
    </row>
    <row r="389" spans="13:18" x14ac:dyDescent="0.25">
      <c r="M389" s="20"/>
      <c r="N389" s="20"/>
      <c r="O389" s="20"/>
      <c r="P389" s="20"/>
      <c r="Q389" s="20"/>
      <c r="R389" s="20"/>
    </row>
    <row r="390" spans="13:18" x14ac:dyDescent="0.25">
      <c r="M390" s="20"/>
      <c r="N390" s="20"/>
      <c r="O390" s="20"/>
      <c r="P390" s="20"/>
      <c r="Q390" s="20"/>
      <c r="R390" s="20"/>
    </row>
    <row r="391" spans="13:18" x14ac:dyDescent="0.25">
      <c r="M391" s="20"/>
      <c r="N391" s="20"/>
      <c r="O391" s="20"/>
      <c r="P391" s="20"/>
      <c r="Q391" s="20"/>
      <c r="R391" s="20"/>
    </row>
    <row r="392" spans="13:18" x14ac:dyDescent="0.25">
      <c r="M392" s="20"/>
      <c r="N392" s="20"/>
      <c r="O392" s="20"/>
      <c r="P392" s="20"/>
      <c r="Q392" s="20"/>
      <c r="R392" s="20"/>
    </row>
    <row r="393" spans="13:18" x14ac:dyDescent="0.25">
      <c r="M393" s="20"/>
      <c r="N393" s="20"/>
      <c r="O393" s="20"/>
      <c r="P393" s="20"/>
      <c r="Q393" s="20"/>
      <c r="R393" s="20"/>
    </row>
    <row r="394" spans="13:18" x14ac:dyDescent="0.25">
      <c r="M394" s="20"/>
      <c r="N394" s="20"/>
      <c r="O394" s="20"/>
      <c r="P394" s="20"/>
      <c r="Q394" s="20"/>
      <c r="R394" s="20"/>
    </row>
    <row r="395" spans="13:18" x14ac:dyDescent="0.25">
      <c r="M395" s="20"/>
      <c r="N395" s="20"/>
      <c r="O395" s="20"/>
      <c r="P395" s="20"/>
      <c r="Q395" s="20"/>
      <c r="R395" s="20"/>
    </row>
    <row r="396" spans="13:18" x14ac:dyDescent="0.25">
      <c r="M396" s="20"/>
      <c r="N396" s="20"/>
      <c r="O396" s="20"/>
      <c r="P396" s="20"/>
      <c r="Q396" s="20"/>
      <c r="R396" s="20"/>
    </row>
    <row r="397" spans="13:18" x14ac:dyDescent="0.25">
      <c r="M397" s="20"/>
      <c r="N397" s="20"/>
      <c r="O397" s="20"/>
      <c r="P397" s="20"/>
      <c r="Q397" s="20"/>
      <c r="R397" s="20"/>
    </row>
    <row r="398" spans="13:18" x14ac:dyDescent="0.25">
      <c r="M398" s="20"/>
      <c r="N398" s="20"/>
      <c r="O398" s="20"/>
      <c r="P398" s="20"/>
      <c r="Q398" s="20"/>
      <c r="R398" s="20"/>
    </row>
    <row r="399" spans="13:18" x14ac:dyDescent="0.25">
      <c r="M399" s="20"/>
      <c r="N399" s="20"/>
      <c r="O399" s="20"/>
      <c r="P399" s="20"/>
      <c r="Q399" s="20"/>
      <c r="R399" s="20"/>
    </row>
    <row r="400" spans="13:18" x14ac:dyDescent="0.25">
      <c r="M400" s="20"/>
      <c r="N400" s="20"/>
      <c r="O400" s="20"/>
      <c r="P400" s="20"/>
      <c r="Q400" s="20"/>
      <c r="R400" s="20"/>
    </row>
    <row r="401" spans="13:18" x14ac:dyDescent="0.25">
      <c r="M401" s="20"/>
      <c r="N401" s="20"/>
      <c r="O401" s="20"/>
      <c r="P401" s="20"/>
      <c r="Q401" s="20"/>
      <c r="R401" s="20"/>
    </row>
    <row r="402" spans="13:18" x14ac:dyDescent="0.25">
      <c r="M402" s="20"/>
      <c r="N402" s="20"/>
      <c r="O402" s="20"/>
      <c r="P402" s="20"/>
      <c r="Q402" s="20"/>
      <c r="R402" s="20"/>
    </row>
    <row r="403" spans="13:18" x14ac:dyDescent="0.25">
      <c r="M403" s="20"/>
      <c r="N403" s="20"/>
      <c r="O403" s="20"/>
      <c r="P403" s="20"/>
      <c r="Q403" s="20"/>
      <c r="R403" s="20"/>
    </row>
    <row r="404" spans="13:18" x14ac:dyDescent="0.25">
      <c r="M404" s="20"/>
      <c r="N404" s="20"/>
      <c r="O404" s="20"/>
      <c r="P404" s="20"/>
      <c r="Q404" s="20"/>
      <c r="R404" s="20"/>
    </row>
    <row r="405" spans="13:18" x14ac:dyDescent="0.25">
      <c r="M405" s="20"/>
      <c r="N405" s="20"/>
      <c r="O405" s="20"/>
      <c r="P405" s="20"/>
      <c r="Q405" s="20"/>
      <c r="R405" s="20"/>
    </row>
    <row r="406" spans="13:18" x14ac:dyDescent="0.25">
      <c r="M406" s="20"/>
      <c r="N406" s="20"/>
      <c r="O406" s="20"/>
      <c r="P406" s="20"/>
      <c r="Q406" s="20"/>
      <c r="R406" s="20"/>
    </row>
    <row r="407" spans="13:18" x14ac:dyDescent="0.25">
      <c r="M407" s="20"/>
      <c r="N407" s="20"/>
      <c r="O407" s="20"/>
      <c r="P407" s="20"/>
      <c r="Q407" s="20"/>
      <c r="R407" s="20"/>
    </row>
    <row r="408" spans="13:18" x14ac:dyDescent="0.25">
      <c r="M408" s="20"/>
      <c r="N408" s="20"/>
      <c r="O408" s="20"/>
      <c r="P408" s="20"/>
      <c r="Q408" s="20"/>
      <c r="R408" s="20"/>
    </row>
    <row r="409" spans="13:18" x14ac:dyDescent="0.25">
      <c r="M409" s="20"/>
      <c r="N409" s="20"/>
      <c r="O409" s="20"/>
      <c r="P409" s="20"/>
      <c r="Q409" s="20"/>
      <c r="R409" s="20"/>
    </row>
    <row r="410" spans="13:18" x14ac:dyDescent="0.25">
      <c r="M410" s="20"/>
      <c r="N410" s="20"/>
      <c r="O410" s="20"/>
      <c r="P410" s="20"/>
      <c r="Q410" s="20"/>
      <c r="R410" s="20"/>
    </row>
    <row r="411" spans="13:18" x14ac:dyDescent="0.25">
      <c r="M411" s="20"/>
      <c r="N411" s="20"/>
      <c r="O411" s="20"/>
      <c r="P411" s="20"/>
      <c r="Q411" s="20"/>
      <c r="R411" s="20"/>
    </row>
    <row r="412" spans="13:18" x14ac:dyDescent="0.25">
      <c r="M412" s="20"/>
      <c r="N412" s="20"/>
      <c r="O412" s="20"/>
      <c r="P412" s="20"/>
      <c r="Q412" s="20"/>
      <c r="R412" s="20"/>
    </row>
    <row r="413" spans="13:18" x14ac:dyDescent="0.25">
      <c r="M413" s="20"/>
      <c r="N413" s="20"/>
      <c r="O413" s="20"/>
      <c r="P413" s="20"/>
      <c r="Q413" s="20"/>
      <c r="R413" s="20"/>
    </row>
    <row r="414" spans="13:18" x14ac:dyDescent="0.25">
      <c r="M414" s="20"/>
      <c r="N414" s="20"/>
      <c r="O414" s="20"/>
      <c r="P414" s="20"/>
      <c r="Q414" s="20"/>
      <c r="R414" s="20"/>
    </row>
    <row r="415" spans="13:18" x14ac:dyDescent="0.25">
      <c r="M415" s="20"/>
      <c r="N415" s="20"/>
      <c r="O415" s="20"/>
      <c r="P415" s="20"/>
      <c r="Q415" s="20"/>
      <c r="R415" s="20"/>
    </row>
    <row r="416" spans="13:18" x14ac:dyDescent="0.25">
      <c r="M416" s="20"/>
      <c r="N416" s="20"/>
      <c r="O416" s="20"/>
      <c r="P416" s="20"/>
      <c r="Q416" s="20"/>
      <c r="R416" s="20"/>
    </row>
    <row r="417" spans="13:18" x14ac:dyDescent="0.25">
      <c r="M417" s="20"/>
      <c r="N417" s="20"/>
      <c r="O417" s="20"/>
      <c r="P417" s="20"/>
      <c r="Q417" s="20"/>
      <c r="R417" s="20"/>
    </row>
    <row r="418" spans="13:18" x14ac:dyDescent="0.25">
      <c r="M418" s="20"/>
      <c r="N418" s="20"/>
      <c r="O418" s="20"/>
      <c r="P418" s="20"/>
      <c r="Q418" s="20"/>
      <c r="R418" s="20"/>
    </row>
    <row r="419" spans="13:18" x14ac:dyDescent="0.25">
      <c r="M419" s="20"/>
      <c r="N419" s="20"/>
      <c r="O419" s="20"/>
      <c r="P419" s="20"/>
      <c r="Q419" s="20"/>
      <c r="R419" s="20"/>
    </row>
    <row r="420" spans="13:18" x14ac:dyDescent="0.25">
      <c r="M420" s="20"/>
      <c r="N420" s="20"/>
      <c r="O420" s="20"/>
      <c r="P420" s="20"/>
      <c r="Q420" s="20"/>
      <c r="R420" s="20"/>
    </row>
    <row r="421" spans="13:18" x14ac:dyDescent="0.25">
      <c r="M421" s="20"/>
      <c r="N421" s="20"/>
      <c r="O421" s="20"/>
      <c r="P421" s="20"/>
      <c r="Q421" s="20"/>
      <c r="R421" s="20"/>
    </row>
    <row r="422" spans="13:18" x14ac:dyDescent="0.25">
      <c r="M422" s="20"/>
      <c r="N422" s="20"/>
      <c r="O422" s="20"/>
      <c r="P422" s="20"/>
      <c r="Q422" s="20"/>
      <c r="R422" s="20"/>
    </row>
    <row r="423" spans="13:18" x14ac:dyDescent="0.25">
      <c r="M423" s="20"/>
      <c r="N423" s="20"/>
      <c r="O423" s="20"/>
      <c r="P423" s="20"/>
      <c r="Q423" s="20"/>
      <c r="R423" s="20"/>
    </row>
    <row r="424" spans="13:18" x14ac:dyDescent="0.25">
      <c r="M424" s="20"/>
      <c r="N424" s="20"/>
      <c r="O424" s="20"/>
      <c r="P424" s="20"/>
      <c r="Q424" s="20"/>
      <c r="R424" s="20"/>
    </row>
    <row r="425" spans="13:18" x14ac:dyDescent="0.25">
      <c r="M425" s="20"/>
      <c r="N425" s="20"/>
      <c r="O425" s="20"/>
      <c r="P425" s="20"/>
      <c r="Q425" s="20"/>
      <c r="R425" s="20"/>
    </row>
    <row r="426" spans="13:18" x14ac:dyDescent="0.25">
      <c r="M426" s="20"/>
      <c r="N426" s="20"/>
      <c r="O426" s="20"/>
      <c r="P426" s="20"/>
      <c r="Q426" s="20"/>
      <c r="R426" s="20"/>
    </row>
    <row r="427" spans="13:18" x14ac:dyDescent="0.25">
      <c r="M427" s="20"/>
      <c r="N427" s="20"/>
      <c r="O427" s="20"/>
      <c r="P427" s="20"/>
      <c r="Q427" s="20"/>
      <c r="R427" s="20"/>
    </row>
    <row r="428" spans="13:18" x14ac:dyDescent="0.25">
      <c r="M428" s="20"/>
      <c r="N428" s="20"/>
      <c r="O428" s="20"/>
      <c r="P428" s="20"/>
      <c r="Q428" s="20"/>
      <c r="R428" s="20"/>
    </row>
    <row r="429" spans="13:18" x14ac:dyDescent="0.25">
      <c r="M429" s="20"/>
      <c r="N429" s="20"/>
      <c r="O429" s="20"/>
      <c r="P429" s="20"/>
      <c r="Q429" s="20"/>
      <c r="R429" s="20"/>
    </row>
    <row r="430" spans="13:18" x14ac:dyDescent="0.25">
      <c r="M430" s="20"/>
      <c r="N430" s="20"/>
      <c r="O430" s="20"/>
      <c r="P430" s="20"/>
      <c r="Q430" s="20"/>
      <c r="R430" s="20"/>
    </row>
    <row r="431" spans="13:18" x14ac:dyDescent="0.25">
      <c r="M431" s="20"/>
      <c r="N431" s="20"/>
      <c r="O431" s="20"/>
      <c r="P431" s="20"/>
      <c r="Q431" s="20"/>
      <c r="R431" s="20"/>
    </row>
    <row r="432" spans="13:18" x14ac:dyDescent="0.25">
      <c r="M432" s="20"/>
      <c r="N432" s="20"/>
      <c r="O432" s="20"/>
      <c r="P432" s="20"/>
      <c r="Q432" s="20"/>
      <c r="R432" s="20"/>
    </row>
    <row r="433" spans="13:18" x14ac:dyDescent="0.25">
      <c r="M433" s="20"/>
      <c r="N433" s="20"/>
      <c r="O433" s="20"/>
      <c r="P433" s="20"/>
      <c r="Q433" s="20"/>
      <c r="R433" s="20"/>
    </row>
    <row r="434" spans="13:18" x14ac:dyDescent="0.25">
      <c r="M434" s="20"/>
      <c r="N434" s="20"/>
      <c r="O434" s="20"/>
      <c r="P434" s="20"/>
      <c r="Q434" s="20"/>
      <c r="R434" s="20"/>
    </row>
    <row r="435" spans="13:18" x14ac:dyDescent="0.25">
      <c r="M435" s="20"/>
      <c r="N435" s="20"/>
      <c r="O435" s="20"/>
      <c r="P435" s="20"/>
      <c r="Q435" s="20"/>
      <c r="R435" s="20"/>
    </row>
    <row r="436" spans="13:18" x14ac:dyDescent="0.25">
      <c r="M436" s="20"/>
      <c r="N436" s="20"/>
      <c r="O436" s="20"/>
      <c r="P436" s="20"/>
      <c r="Q436" s="20"/>
      <c r="R436" s="20"/>
    </row>
    <row r="437" spans="13:18" x14ac:dyDescent="0.25">
      <c r="M437" s="20"/>
      <c r="N437" s="20"/>
      <c r="O437" s="20"/>
      <c r="P437" s="20"/>
      <c r="Q437" s="20"/>
      <c r="R437" s="20"/>
    </row>
    <row r="438" spans="13:18" x14ac:dyDescent="0.25">
      <c r="M438" s="20"/>
      <c r="N438" s="20"/>
      <c r="O438" s="20"/>
      <c r="P438" s="20"/>
      <c r="Q438" s="20"/>
      <c r="R438" s="20"/>
    </row>
    <row r="439" spans="13:18" x14ac:dyDescent="0.25">
      <c r="M439" s="20"/>
      <c r="N439" s="20"/>
      <c r="O439" s="20"/>
      <c r="P439" s="20"/>
      <c r="Q439" s="20"/>
      <c r="R439" s="20"/>
    </row>
    <row r="440" spans="13:18" x14ac:dyDescent="0.25">
      <c r="M440" s="20"/>
      <c r="N440" s="20"/>
      <c r="O440" s="20"/>
      <c r="P440" s="20"/>
      <c r="Q440" s="20"/>
      <c r="R440" s="20"/>
    </row>
    <row r="441" spans="13:18" x14ac:dyDescent="0.25">
      <c r="M441" s="20"/>
      <c r="N441" s="20"/>
      <c r="O441" s="20"/>
      <c r="P441" s="20"/>
      <c r="Q441" s="20"/>
      <c r="R441" s="20"/>
    </row>
    <row r="442" spans="13:18" x14ac:dyDescent="0.25">
      <c r="M442" s="20"/>
      <c r="N442" s="20"/>
      <c r="O442" s="20"/>
      <c r="P442" s="20"/>
      <c r="Q442" s="20"/>
      <c r="R442" s="20"/>
    </row>
    <row r="443" spans="13:18" x14ac:dyDescent="0.25">
      <c r="M443" s="20"/>
      <c r="N443" s="20"/>
      <c r="O443" s="20"/>
      <c r="P443" s="20"/>
      <c r="Q443" s="20"/>
      <c r="R443" s="20"/>
    </row>
    <row r="444" spans="13:18" x14ac:dyDescent="0.25">
      <c r="M444" s="20"/>
      <c r="N444" s="20"/>
      <c r="O444" s="20"/>
      <c r="P444" s="20"/>
      <c r="Q444" s="20"/>
      <c r="R444" s="20"/>
    </row>
    <row r="445" spans="13:18" x14ac:dyDescent="0.25">
      <c r="M445" s="20"/>
      <c r="N445" s="20"/>
      <c r="O445" s="20"/>
      <c r="P445" s="20"/>
      <c r="Q445" s="20"/>
      <c r="R445" s="20"/>
    </row>
    <row r="446" spans="13:18" x14ac:dyDescent="0.25">
      <c r="M446" s="20"/>
      <c r="N446" s="20"/>
      <c r="O446" s="20"/>
      <c r="P446" s="20"/>
      <c r="Q446" s="20"/>
      <c r="R446" s="20"/>
    </row>
    <row r="447" spans="13:18" x14ac:dyDescent="0.25">
      <c r="M447" s="20"/>
      <c r="N447" s="20"/>
      <c r="O447" s="20"/>
      <c r="P447" s="20"/>
      <c r="Q447" s="20"/>
      <c r="R447" s="20"/>
    </row>
    <row r="448" spans="13:18" x14ac:dyDescent="0.25">
      <c r="M448" s="20"/>
      <c r="N448" s="20"/>
      <c r="O448" s="20"/>
      <c r="P448" s="20"/>
      <c r="Q448" s="20"/>
      <c r="R448" s="20"/>
    </row>
    <row r="449" spans="13:18" x14ac:dyDescent="0.25">
      <c r="M449" s="20"/>
      <c r="N449" s="20"/>
      <c r="O449" s="20"/>
      <c r="P449" s="20"/>
      <c r="Q449" s="20"/>
      <c r="R449" s="20"/>
    </row>
    <row r="450" spans="13:18" x14ac:dyDescent="0.25">
      <c r="M450" s="20"/>
      <c r="N450" s="20"/>
      <c r="O450" s="20"/>
      <c r="P450" s="20"/>
      <c r="Q450" s="20"/>
      <c r="R450" s="20"/>
    </row>
    <row r="451" spans="13:18" x14ac:dyDescent="0.25">
      <c r="M451" s="20"/>
      <c r="N451" s="20"/>
      <c r="O451" s="20"/>
      <c r="P451" s="20"/>
      <c r="Q451" s="20"/>
      <c r="R451" s="20"/>
    </row>
    <row r="452" spans="13:18" x14ac:dyDescent="0.25">
      <c r="M452" s="20"/>
      <c r="N452" s="20"/>
      <c r="O452" s="20"/>
      <c r="P452" s="20"/>
      <c r="Q452" s="20"/>
      <c r="R452" s="20"/>
    </row>
    <row r="453" spans="13:18" x14ac:dyDescent="0.25">
      <c r="M453" s="20"/>
      <c r="N453" s="20"/>
      <c r="O453" s="20"/>
      <c r="P453" s="20"/>
      <c r="Q453" s="20"/>
      <c r="R453" s="20"/>
    </row>
    <row r="454" spans="13:18" x14ac:dyDescent="0.25">
      <c r="M454" s="20"/>
      <c r="N454" s="20"/>
      <c r="O454" s="20"/>
      <c r="P454" s="20"/>
      <c r="Q454" s="20"/>
      <c r="R454" s="20"/>
    </row>
    <row r="455" spans="13:18" x14ac:dyDescent="0.25">
      <c r="M455" s="20"/>
      <c r="N455" s="20"/>
      <c r="O455" s="20"/>
      <c r="P455" s="20"/>
      <c r="Q455" s="20"/>
      <c r="R455" s="20"/>
    </row>
    <row r="456" spans="13:18" x14ac:dyDescent="0.25">
      <c r="M456" s="20"/>
      <c r="N456" s="20"/>
      <c r="O456" s="20"/>
      <c r="P456" s="20"/>
      <c r="Q456" s="20"/>
      <c r="R456" s="20"/>
    </row>
    <row r="457" spans="13:18" x14ac:dyDescent="0.25">
      <c r="M457" s="20"/>
      <c r="N457" s="20"/>
      <c r="O457" s="20"/>
      <c r="P457" s="20"/>
      <c r="Q457" s="20"/>
      <c r="R457" s="20"/>
    </row>
    <row r="458" spans="13:18" x14ac:dyDescent="0.25">
      <c r="M458" s="20"/>
      <c r="N458" s="20"/>
      <c r="O458" s="20"/>
      <c r="P458" s="20"/>
      <c r="Q458" s="20"/>
      <c r="R458" s="20"/>
    </row>
    <row r="459" spans="13:18" x14ac:dyDescent="0.25">
      <c r="M459" s="20"/>
      <c r="N459" s="20"/>
      <c r="O459" s="20"/>
      <c r="P459" s="20"/>
      <c r="Q459" s="20"/>
      <c r="R459" s="20"/>
    </row>
    <row r="460" spans="13:18" x14ac:dyDescent="0.25">
      <c r="M460" s="20"/>
      <c r="N460" s="20"/>
      <c r="O460" s="20"/>
      <c r="P460" s="20"/>
      <c r="Q460" s="20"/>
      <c r="R460" s="20"/>
    </row>
    <row r="461" spans="13:18" x14ac:dyDescent="0.25">
      <c r="M461" s="20"/>
      <c r="N461" s="20"/>
      <c r="O461" s="20"/>
      <c r="P461" s="20"/>
      <c r="Q461" s="20"/>
      <c r="R461" s="20"/>
    </row>
    <row r="462" spans="13:18" x14ac:dyDescent="0.25">
      <c r="M462" s="20"/>
      <c r="N462" s="20"/>
      <c r="O462" s="20"/>
      <c r="P462" s="20"/>
      <c r="Q462" s="20"/>
      <c r="R462" s="20"/>
    </row>
    <row r="463" spans="13:18" x14ac:dyDescent="0.25">
      <c r="M463" s="20"/>
      <c r="N463" s="20"/>
      <c r="O463" s="20"/>
      <c r="P463" s="20"/>
      <c r="Q463" s="20"/>
      <c r="R463" s="20"/>
    </row>
    <row r="464" spans="13:18" x14ac:dyDescent="0.25">
      <c r="M464" s="20"/>
      <c r="N464" s="20"/>
      <c r="O464" s="20"/>
      <c r="P464" s="20"/>
      <c r="Q464" s="20"/>
      <c r="R464" s="20"/>
    </row>
    <row r="465" spans="13:18" x14ac:dyDescent="0.25">
      <c r="M465" s="20"/>
      <c r="N465" s="20"/>
      <c r="O465" s="20"/>
      <c r="P465" s="20"/>
      <c r="Q465" s="20"/>
      <c r="R465" s="20"/>
    </row>
    <row r="466" spans="13:18" x14ac:dyDescent="0.25">
      <c r="M466" s="20"/>
      <c r="N466" s="20"/>
      <c r="O466" s="20"/>
      <c r="P466" s="20"/>
      <c r="Q466" s="20"/>
      <c r="R466" s="20"/>
    </row>
    <row r="467" spans="13:18" x14ac:dyDescent="0.25">
      <c r="M467" s="20"/>
      <c r="N467" s="20"/>
      <c r="O467" s="20"/>
      <c r="P467" s="20"/>
      <c r="Q467" s="20"/>
      <c r="R467" s="20"/>
    </row>
    <row r="468" spans="13:18" x14ac:dyDescent="0.25">
      <c r="M468" s="20"/>
      <c r="N468" s="20"/>
      <c r="O468" s="20"/>
      <c r="P468" s="20"/>
      <c r="Q468" s="20"/>
      <c r="R468" s="20"/>
    </row>
    <row r="469" spans="13:18" x14ac:dyDescent="0.25">
      <c r="M469" s="20"/>
      <c r="N469" s="20"/>
      <c r="O469" s="20"/>
      <c r="P469" s="20"/>
      <c r="Q469" s="20"/>
      <c r="R469" s="20"/>
    </row>
    <row r="470" spans="13:18" x14ac:dyDescent="0.25">
      <c r="M470" s="20"/>
      <c r="N470" s="20"/>
      <c r="O470" s="20"/>
      <c r="P470" s="20"/>
      <c r="Q470" s="20"/>
      <c r="R470" s="20"/>
    </row>
    <row r="471" spans="13:18" x14ac:dyDescent="0.25">
      <c r="M471" s="20"/>
      <c r="N471" s="20"/>
      <c r="O471" s="20"/>
      <c r="P471" s="20"/>
      <c r="Q471" s="20"/>
      <c r="R471" s="20"/>
    </row>
    <row r="472" spans="13:18" x14ac:dyDescent="0.25">
      <c r="M472" s="20"/>
      <c r="N472" s="20"/>
      <c r="O472" s="20"/>
      <c r="P472" s="20"/>
      <c r="Q472" s="20"/>
      <c r="R472" s="20"/>
    </row>
    <row r="473" spans="13:18" x14ac:dyDescent="0.25">
      <c r="M473" s="20"/>
      <c r="N473" s="20"/>
      <c r="O473" s="20"/>
      <c r="P473" s="20"/>
      <c r="Q473" s="20"/>
      <c r="R473" s="20"/>
    </row>
    <row r="474" spans="13:18" x14ac:dyDescent="0.25">
      <c r="M474" s="20"/>
      <c r="N474" s="20"/>
      <c r="O474" s="20"/>
      <c r="P474" s="20"/>
      <c r="Q474" s="20"/>
      <c r="R474" s="20"/>
    </row>
    <row r="475" spans="13:18" x14ac:dyDescent="0.25">
      <c r="M475" s="20"/>
      <c r="N475" s="20"/>
      <c r="O475" s="20"/>
      <c r="P475" s="20"/>
      <c r="Q475" s="20"/>
      <c r="R475" s="20"/>
    </row>
    <row r="476" spans="13:18" x14ac:dyDescent="0.25">
      <c r="M476" s="20"/>
      <c r="N476" s="20"/>
      <c r="O476" s="20"/>
      <c r="P476" s="20"/>
      <c r="Q476" s="20"/>
      <c r="R476" s="20"/>
    </row>
    <row r="477" spans="13:18" x14ac:dyDescent="0.25">
      <c r="M477" s="20"/>
      <c r="N477" s="20"/>
      <c r="O477" s="20"/>
      <c r="P477" s="20"/>
      <c r="Q477" s="20"/>
      <c r="R477" s="20"/>
    </row>
    <row r="478" spans="13:18" x14ac:dyDescent="0.25">
      <c r="M478" s="20"/>
      <c r="N478" s="20"/>
      <c r="O478" s="20"/>
      <c r="P478" s="20"/>
      <c r="Q478" s="20"/>
      <c r="R478" s="20"/>
    </row>
    <row r="479" spans="13:18" x14ac:dyDescent="0.25">
      <c r="M479" s="20"/>
      <c r="N479" s="20"/>
      <c r="O479" s="20"/>
      <c r="P479" s="20"/>
      <c r="Q479" s="20"/>
      <c r="R479" s="20"/>
    </row>
    <row r="480" spans="13:18" x14ac:dyDescent="0.25">
      <c r="M480" s="20"/>
      <c r="N480" s="20"/>
      <c r="O480" s="20"/>
      <c r="P480" s="20"/>
      <c r="Q480" s="20"/>
      <c r="R480" s="20"/>
    </row>
    <row r="481" spans="13:18" x14ac:dyDescent="0.25">
      <c r="M481" s="20"/>
      <c r="N481" s="20"/>
      <c r="O481" s="20"/>
      <c r="P481" s="20"/>
      <c r="Q481" s="20"/>
      <c r="R481" s="20"/>
    </row>
    <row r="482" spans="13:18" x14ac:dyDescent="0.25">
      <c r="M482" s="20"/>
      <c r="N482" s="20"/>
      <c r="O482" s="20"/>
      <c r="P482" s="20"/>
      <c r="Q482" s="20"/>
      <c r="R482" s="20"/>
    </row>
    <row r="483" spans="13:18" x14ac:dyDescent="0.25">
      <c r="M483" s="20"/>
      <c r="N483" s="20"/>
      <c r="O483" s="20"/>
      <c r="P483" s="20"/>
      <c r="Q483" s="20"/>
      <c r="R483" s="20"/>
    </row>
    <row r="484" spans="13:18" x14ac:dyDescent="0.25">
      <c r="M484" s="20"/>
      <c r="N484" s="20"/>
      <c r="O484" s="20"/>
      <c r="P484" s="20"/>
      <c r="Q484" s="20"/>
      <c r="R484" s="20"/>
    </row>
    <row r="485" spans="13:18" x14ac:dyDescent="0.25">
      <c r="M485" s="20"/>
      <c r="N485" s="20"/>
      <c r="O485" s="20"/>
      <c r="P485" s="20"/>
      <c r="Q485" s="20"/>
      <c r="R485" s="20"/>
    </row>
    <row r="486" spans="13:18" x14ac:dyDescent="0.25">
      <c r="M486" s="20"/>
      <c r="N486" s="20"/>
      <c r="O486" s="20"/>
      <c r="P486" s="20"/>
      <c r="Q486" s="20"/>
      <c r="R486" s="20"/>
    </row>
    <row r="487" spans="13:18" x14ac:dyDescent="0.25">
      <c r="M487" s="20"/>
      <c r="N487" s="20"/>
      <c r="O487" s="20"/>
      <c r="P487" s="20"/>
      <c r="Q487" s="20"/>
      <c r="R487" s="20"/>
    </row>
    <row r="488" spans="13:18" x14ac:dyDescent="0.25">
      <c r="M488" s="20"/>
      <c r="N488" s="20"/>
      <c r="O488" s="20"/>
      <c r="P488" s="20"/>
      <c r="Q488" s="20"/>
      <c r="R488" s="20"/>
    </row>
    <row r="489" spans="13:18" x14ac:dyDescent="0.25">
      <c r="M489" s="20"/>
      <c r="N489" s="20"/>
      <c r="O489" s="20"/>
      <c r="P489" s="20"/>
      <c r="Q489" s="20"/>
      <c r="R489" s="20"/>
    </row>
    <row r="490" spans="13:18" x14ac:dyDescent="0.25">
      <c r="M490" s="20"/>
      <c r="N490" s="20"/>
      <c r="O490" s="20"/>
      <c r="P490" s="20"/>
      <c r="Q490" s="20"/>
      <c r="R490" s="20"/>
    </row>
    <row r="491" spans="13:18" x14ac:dyDescent="0.25">
      <c r="M491" s="20"/>
      <c r="N491" s="20"/>
      <c r="O491" s="20"/>
      <c r="P491" s="20"/>
      <c r="Q491" s="20"/>
      <c r="R491" s="20"/>
    </row>
    <row r="492" spans="13:18" x14ac:dyDescent="0.25">
      <c r="M492" s="20"/>
      <c r="N492" s="20"/>
      <c r="O492" s="20"/>
      <c r="P492" s="20"/>
      <c r="Q492" s="20"/>
      <c r="R492" s="20"/>
    </row>
    <row r="493" spans="13:18" x14ac:dyDescent="0.25">
      <c r="M493" s="20"/>
      <c r="N493" s="20"/>
      <c r="O493" s="20"/>
      <c r="P493" s="20"/>
      <c r="Q493" s="20"/>
      <c r="R493" s="20"/>
    </row>
    <row r="494" spans="13:18" x14ac:dyDescent="0.25">
      <c r="M494" s="20"/>
      <c r="N494" s="20"/>
      <c r="O494" s="20"/>
      <c r="P494" s="20"/>
      <c r="Q494" s="20"/>
      <c r="R494" s="20"/>
    </row>
    <row r="495" spans="13:18" x14ac:dyDescent="0.25">
      <c r="M495" s="20"/>
      <c r="N495" s="20"/>
      <c r="O495" s="20"/>
      <c r="P495" s="20"/>
      <c r="Q495" s="20"/>
      <c r="R495" s="20"/>
    </row>
    <row r="496" spans="13:18" x14ac:dyDescent="0.25">
      <c r="M496" s="20"/>
      <c r="N496" s="20"/>
      <c r="O496" s="20"/>
      <c r="P496" s="20"/>
      <c r="Q496" s="20"/>
      <c r="R496" s="20"/>
    </row>
    <row r="497" spans="13:18" x14ac:dyDescent="0.25">
      <c r="M497" s="20"/>
      <c r="N497" s="20"/>
      <c r="O497" s="20"/>
      <c r="P497" s="20"/>
      <c r="Q497" s="20"/>
      <c r="R497" s="20"/>
    </row>
    <row r="498" spans="13:18" x14ac:dyDescent="0.25">
      <c r="M498" s="20"/>
      <c r="N498" s="20"/>
      <c r="O498" s="20"/>
      <c r="P498" s="20"/>
      <c r="Q498" s="20"/>
      <c r="R498" s="20"/>
    </row>
    <row r="499" spans="13:18" x14ac:dyDescent="0.25">
      <c r="M499" s="20"/>
      <c r="N499" s="20"/>
      <c r="O499" s="20"/>
      <c r="P499" s="20"/>
      <c r="Q499" s="20"/>
      <c r="R499" s="20"/>
    </row>
    <row r="500" spans="13:18" x14ac:dyDescent="0.25">
      <c r="M500" s="20"/>
      <c r="N500" s="20"/>
      <c r="O500" s="20"/>
      <c r="P500" s="20"/>
      <c r="Q500" s="20"/>
      <c r="R500" s="20"/>
    </row>
    <row r="501" spans="13:18" x14ac:dyDescent="0.25">
      <c r="M501" s="20"/>
      <c r="N501" s="20"/>
      <c r="O501" s="20"/>
      <c r="P501" s="20"/>
      <c r="Q501" s="20"/>
      <c r="R501" s="20"/>
    </row>
    <row r="502" spans="13:18" x14ac:dyDescent="0.25">
      <c r="M502" s="20"/>
      <c r="N502" s="20"/>
      <c r="O502" s="20"/>
      <c r="P502" s="20"/>
      <c r="Q502" s="20"/>
      <c r="R502" s="20"/>
    </row>
    <row r="503" spans="13:18" x14ac:dyDescent="0.25">
      <c r="M503" s="20"/>
      <c r="N503" s="20"/>
      <c r="O503" s="20"/>
      <c r="P503" s="20"/>
      <c r="Q503" s="20"/>
      <c r="R503" s="20"/>
    </row>
    <row r="504" spans="13:18" x14ac:dyDescent="0.25">
      <c r="M504" s="20"/>
      <c r="N504" s="20"/>
      <c r="O504" s="20"/>
      <c r="P504" s="20"/>
      <c r="Q504" s="20"/>
      <c r="R504" s="20"/>
    </row>
    <row r="505" spans="13:18" x14ac:dyDescent="0.25">
      <c r="M505" s="20"/>
      <c r="N505" s="20"/>
      <c r="O505" s="20"/>
      <c r="P505" s="20"/>
      <c r="Q505" s="20"/>
      <c r="R505" s="20"/>
    </row>
    <row r="506" spans="13:18" x14ac:dyDescent="0.25">
      <c r="M506" s="20"/>
      <c r="N506" s="20"/>
      <c r="O506" s="20"/>
      <c r="P506" s="20"/>
      <c r="Q506" s="20"/>
      <c r="R506" s="20"/>
    </row>
    <row r="507" spans="13:18" x14ac:dyDescent="0.25">
      <c r="M507" s="20"/>
      <c r="N507" s="20"/>
      <c r="O507" s="20"/>
      <c r="P507" s="20"/>
      <c r="Q507" s="20"/>
      <c r="R507" s="20"/>
    </row>
    <row r="508" spans="13:18" x14ac:dyDescent="0.25">
      <c r="M508" s="20"/>
      <c r="N508" s="20"/>
      <c r="O508" s="20"/>
      <c r="P508" s="20"/>
      <c r="Q508" s="20"/>
      <c r="R508" s="20"/>
    </row>
    <row r="509" spans="13:18" x14ac:dyDescent="0.25">
      <c r="M509" s="20"/>
      <c r="N509" s="20"/>
      <c r="O509" s="20"/>
      <c r="P509" s="20"/>
      <c r="Q509" s="20"/>
      <c r="R509" s="20"/>
    </row>
    <row r="510" spans="13:18" x14ac:dyDescent="0.25">
      <c r="M510" s="20"/>
      <c r="N510" s="20"/>
      <c r="O510" s="20"/>
      <c r="P510" s="20"/>
      <c r="Q510" s="20"/>
      <c r="R510" s="20"/>
    </row>
    <row r="511" spans="13:18" x14ac:dyDescent="0.25">
      <c r="M511" s="20"/>
      <c r="N511" s="20"/>
      <c r="O511" s="20"/>
      <c r="P511" s="20"/>
      <c r="Q511" s="20"/>
      <c r="R511" s="20"/>
    </row>
    <row r="512" spans="13:18" x14ac:dyDescent="0.25">
      <c r="M512" s="20"/>
      <c r="N512" s="20"/>
      <c r="O512" s="20"/>
      <c r="P512" s="20"/>
      <c r="Q512" s="20"/>
      <c r="R512" s="20"/>
    </row>
    <row r="513" spans="13:18" x14ac:dyDescent="0.25">
      <c r="M513" s="20"/>
      <c r="N513" s="20"/>
      <c r="O513" s="20"/>
      <c r="P513" s="20"/>
      <c r="Q513" s="20"/>
      <c r="R513" s="20"/>
    </row>
    <row r="514" spans="13:18" x14ac:dyDescent="0.25">
      <c r="M514" s="20"/>
      <c r="N514" s="20"/>
      <c r="O514" s="20"/>
      <c r="P514" s="20"/>
      <c r="Q514" s="20"/>
      <c r="R514" s="20"/>
    </row>
    <row r="515" spans="13:18" x14ac:dyDescent="0.25">
      <c r="M515" s="20"/>
      <c r="N515" s="20"/>
      <c r="O515" s="20"/>
      <c r="P515" s="20"/>
      <c r="Q515" s="20"/>
      <c r="R515" s="20"/>
    </row>
    <row r="516" spans="13:18" x14ac:dyDescent="0.25">
      <c r="M516" s="20"/>
      <c r="N516" s="20"/>
      <c r="O516" s="20"/>
      <c r="P516" s="20"/>
      <c r="Q516" s="20"/>
      <c r="R516" s="20"/>
    </row>
    <row r="517" spans="13:18" x14ac:dyDescent="0.25">
      <c r="M517" s="20"/>
      <c r="N517" s="20"/>
      <c r="O517" s="20"/>
      <c r="P517" s="20"/>
      <c r="Q517" s="20"/>
      <c r="R517" s="20"/>
    </row>
    <row r="518" spans="13:18" x14ac:dyDescent="0.25">
      <c r="M518" s="20"/>
      <c r="N518" s="20"/>
      <c r="O518" s="20"/>
      <c r="P518" s="20"/>
      <c r="Q518" s="20"/>
      <c r="R518" s="20"/>
    </row>
    <row r="519" spans="13:18" x14ac:dyDescent="0.25">
      <c r="M519" s="20"/>
      <c r="N519" s="20"/>
      <c r="O519" s="20"/>
      <c r="P519" s="20"/>
      <c r="Q519" s="20"/>
      <c r="R519" s="20"/>
    </row>
    <row r="520" spans="13:18" x14ac:dyDescent="0.25">
      <c r="M520" s="20"/>
      <c r="N520" s="20"/>
      <c r="O520" s="20"/>
      <c r="P520" s="20"/>
      <c r="Q520" s="20"/>
      <c r="R520" s="20"/>
    </row>
    <row r="521" spans="13:18" x14ac:dyDescent="0.25">
      <c r="M521" s="20"/>
      <c r="N521" s="20"/>
      <c r="O521" s="20"/>
      <c r="P521" s="20"/>
      <c r="Q521" s="20"/>
      <c r="R521" s="20"/>
    </row>
    <row r="522" spans="13:18" x14ac:dyDescent="0.25">
      <c r="M522" s="20"/>
      <c r="N522" s="20"/>
      <c r="O522" s="20"/>
      <c r="P522" s="20"/>
      <c r="Q522" s="20"/>
      <c r="R522" s="20"/>
    </row>
    <row r="523" spans="13:18" x14ac:dyDescent="0.25">
      <c r="M523" s="20"/>
      <c r="N523" s="20"/>
      <c r="O523" s="20"/>
      <c r="P523" s="20"/>
      <c r="Q523" s="20"/>
      <c r="R523" s="20"/>
    </row>
    <row r="524" spans="13:18" x14ac:dyDescent="0.25">
      <c r="M524" s="20"/>
      <c r="N524" s="20"/>
      <c r="O524" s="20"/>
      <c r="P524" s="20"/>
      <c r="Q524" s="20"/>
      <c r="R524" s="20"/>
    </row>
    <row r="525" spans="13:18" x14ac:dyDescent="0.25">
      <c r="M525" s="20"/>
      <c r="N525" s="20"/>
      <c r="O525" s="20"/>
      <c r="P525" s="20"/>
      <c r="Q525" s="20"/>
      <c r="R525" s="20"/>
    </row>
    <row r="526" spans="13:18" x14ac:dyDescent="0.25">
      <c r="M526" s="20"/>
      <c r="N526" s="20"/>
      <c r="O526" s="20"/>
      <c r="P526" s="20"/>
      <c r="Q526" s="20"/>
      <c r="R526" s="20"/>
    </row>
    <row r="527" spans="13:18" x14ac:dyDescent="0.25">
      <c r="M527" s="20"/>
      <c r="N527" s="20"/>
      <c r="O527" s="20"/>
      <c r="P527" s="20"/>
      <c r="Q527" s="20"/>
      <c r="R527" s="20"/>
    </row>
    <row r="528" spans="13:18" x14ac:dyDescent="0.25">
      <c r="M528" s="20"/>
      <c r="N528" s="20"/>
      <c r="O528" s="20"/>
      <c r="P528" s="20"/>
      <c r="Q528" s="20"/>
      <c r="R528" s="20"/>
    </row>
    <row r="529" spans="13:18" x14ac:dyDescent="0.25">
      <c r="M529" s="20"/>
      <c r="N529" s="20"/>
      <c r="O529" s="20"/>
      <c r="P529" s="20"/>
      <c r="Q529" s="20"/>
      <c r="R529" s="20"/>
    </row>
    <row r="530" spans="13:18" x14ac:dyDescent="0.25">
      <c r="M530" s="20"/>
      <c r="N530" s="20"/>
      <c r="O530" s="20"/>
      <c r="P530" s="20"/>
      <c r="Q530" s="20"/>
      <c r="R530" s="20"/>
    </row>
    <row r="531" spans="13:18" x14ac:dyDescent="0.25">
      <c r="M531" s="20"/>
      <c r="N531" s="20"/>
      <c r="O531" s="20"/>
      <c r="P531" s="20"/>
      <c r="Q531" s="20"/>
      <c r="R531" s="20"/>
    </row>
    <row r="532" spans="13:18" x14ac:dyDescent="0.25">
      <c r="M532" s="20"/>
      <c r="N532" s="20"/>
      <c r="O532" s="20"/>
      <c r="P532" s="20"/>
      <c r="Q532" s="20"/>
      <c r="R532" s="20"/>
    </row>
    <row r="533" spans="13:18" x14ac:dyDescent="0.25">
      <c r="M533" s="20"/>
      <c r="N533" s="20"/>
      <c r="O533" s="20"/>
      <c r="P533" s="20"/>
      <c r="Q533" s="20"/>
      <c r="R533" s="20"/>
    </row>
    <row r="534" spans="13:18" x14ac:dyDescent="0.25">
      <c r="M534" s="20"/>
      <c r="N534" s="20"/>
      <c r="O534" s="20"/>
      <c r="P534" s="20"/>
      <c r="Q534" s="20"/>
      <c r="R534" s="20"/>
    </row>
    <row r="535" spans="13:18" x14ac:dyDescent="0.25">
      <c r="M535" s="20"/>
      <c r="N535" s="20"/>
      <c r="O535" s="20"/>
      <c r="P535" s="20"/>
      <c r="Q535" s="20"/>
      <c r="R535" s="20"/>
    </row>
    <row r="536" spans="13:18" x14ac:dyDescent="0.25">
      <c r="M536" s="20"/>
      <c r="N536" s="20"/>
      <c r="O536" s="20"/>
      <c r="P536" s="20"/>
      <c r="Q536" s="20"/>
      <c r="R536" s="20"/>
    </row>
    <row r="537" spans="13:18" x14ac:dyDescent="0.25">
      <c r="M537" s="20"/>
      <c r="N537" s="20"/>
      <c r="O537" s="20"/>
      <c r="P537" s="20"/>
      <c r="Q537" s="20"/>
      <c r="R537" s="20"/>
    </row>
    <row r="538" spans="13:18" x14ac:dyDescent="0.25">
      <c r="M538" s="20"/>
      <c r="N538" s="20"/>
      <c r="O538" s="20"/>
      <c r="P538" s="20"/>
      <c r="Q538" s="20"/>
      <c r="R538" s="20"/>
    </row>
    <row r="539" spans="13:18" x14ac:dyDescent="0.25">
      <c r="M539" s="20"/>
      <c r="N539" s="20"/>
      <c r="O539" s="20"/>
      <c r="P539" s="20"/>
      <c r="Q539" s="20"/>
      <c r="R539" s="20"/>
    </row>
    <row r="540" spans="13:18" x14ac:dyDescent="0.25">
      <c r="M540" s="20"/>
      <c r="N540" s="20"/>
      <c r="O540" s="20"/>
      <c r="P540" s="20"/>
      <c r="Q540" s="20"/>
      <c r="R540" s="20"/>
    </row>
    <row r="541" spans="13:18" x14ac:dyDescent="0.25">
      <c r="M541" s="20"/>
      <c r="N541" s="20"/>
      <c r="O541" s="20"/>
      <c r="P541" s="20"/>
      <c r="Q541" s="20"/>
      <c r="R541" s="20"/>
    </row>
    <row r="542" spans="13:18" x14ac:dyDescent="0.25">
      <c r="M542" s="20"/>
      <c r="N542" s="20"/>
      <c r="O542" s="20"/>
      <c r="P542" s="20"/>
      <c r="Q542" s="20"/>
      <c r="R542" s="20"/>
    </row>
    <row r="543" spans="13:18" x14ac:dyDescent="0.25">
      <c r="M543" s="20"/>
      <c r="N543" s="20"/>
      <c r="O543" s="20"/>
      <c r="P543" s="20"/>
      <c r="Q543" s="20"/>
      <c r="R543" s="20"/>
    </row>
    <row r="544" spans="13:18" x14ac:dyDescent="0.25">
      <c r="M544" s="20"/>
      <c r="N544" s="20"/>
      <c r="O544" s="20"/>
      <c r="P544" s="20"/>
      <c r="Q544" s="20"/>
      <c r="R544" s="20"/>
    </row>
    <row r="545" spans="13:18" x14ac:dyDescent="0.25">
      <c r="M545" s="20"/>
      <c r="N545" s="20"/>
      <c r="O545" s="20"/>
      <c r="P545" s="20"/>
      <c r="Q545" s="20"/>
      <c r="R545" s="20"/>
    </row>
    <row r="546" spans="13:18" x14ac:dyDescent="0.25">
      <c r="M546" s="20"/>
      <c r="N546" s="20"/>
      <c r="O546" s="20"/>
      <c r="P546" s="20"/>
      <c r="Q546" s="20"/>
      <c r="R546" s="20"/>
    </row>
    <row r="547" spans="13:18" x14ac:dyDescent="0.25">
      <c r="M547" s="20"/>
      <c r="N547" s="20"/>
      <c r="O547" s="20"/>
      <c r="P547" s="20"/>
      <c r="Q547" s="20"/>
      <c r="R547" s="20"/>
    </row>
    <row r="548" spans="13:18" x14ac:dyDescent="0.25">
      <c r="M548" s="20"/>
      <c r="N548" s="20"/>
      <c r="O548" s="20"/>
      <c r="P548" s="20"/>
      <c r="Q548" s="20"/>
      <c r="R548" s="20"/>
    </row>
    <row r="549" spans="13:18" x14ac:dyDescent="0.25">
      <c r="M549" s="20"/>
      <c r="N549" s="20"/>
      <c r="O549" s="20"/>
      <c r="P549" s="20"/>
      <c r="Q549" s="20"/>
      <c r="R549" s="20"/>
    </row>
    <row r="550" spans="13:18" x14ac:dyDescent="0.25">
      <c r="M550" s="20"/>
      <c r="N550" s="20"/>
      <c r="O550" s="20"/>
      <c r="P550" s="20"/>
      <c r="Q550" s="20"/>
      <c r="R550" s="20"/>
    </row>
    <row r="551" spans="13:18" x14ac:dyDescent="0.25">
      <c r="M551" s="20"/>
      <c r="N551" s="20"/>
      <c r="O551" s="20"/>
      <c r="P551" s="20"/>
      <c r="Q551" s="20"/>
      <c r="R551" s="20"/>
    </row>
    <row r="552" spans="13:18" x14ac:dyDescent="0.25">
      <c r="M552" s="20"/>
      <c r="N552" s="20"/>
      <c r="O552" s="20"/>
      <c r="P552" s="20"/>
      <c r="Q552" s="20"/>
      <c r="R552" s="20"/>
    </row>
    <row r="553" spans="13:18" x14ac:dyDescent="0.25">
      <c r="M553" s="20"/>
      <c r="N553" s="20"/>
      <c r="O553" s="20"/>
      <c r="P553" s="20"/>
      <c r="Q553" s="20"/>
      <c r="R553" s="20"/>
    </row>
    <row r="554" spans="13:18" x14ac:dyDescent="0.25">
      <c r="M554" s="20"/>
      <c r="N554" s="20"/>
      <c r="O554" s="20"/>
      <c r="P554" s="20"/>
      <c r="Q554" s="20"/>
      <c r="R554" s="20"/>
    </row>
    <row r="555" spans="13:18" x14ac:dyDescent="0.25">
      <c r="M555" s="20"/>
      <c r="N555" s="20"/>
      <c r="O555" s="20"/>
      <c r="P555" s="20"/>
      <c r="Q555" s="20"/>
      <c r="R555" s="20"/>
    </row>
    <row r="556" spans="13:18" x14ac:dyDescent="0.25">
      <c r="M556" s="20"/>
      <c r="N556" s="20"/>
      <c r="O556" s="20"/>
      <c r="P556" s="20"/>
      <c r="Q556" s="20"/>
      <c r="R556" s="20"/>
    </row>
    <row r="557" spans="13:18" x14ac:dyDescent="0.25">
      <c r="M557" s="20"/>
      <c r="N557" s="20"/>
      <c r="O557" s="20"/>
      <c r="P557" s="20"/>
      <c r="Q557" s="20"/>
      <c r="R557" s="20"/>
    </row>
    <row r="558" spans="13:18" x14ac:dyDescent="0.25">
      <c r="M558" s="20"/>
      <c r="N558" s="20"/>
      <c r="O558" s="20"/>
      <c r="P558" s="20"/>
      <c r="Q558" s="20"/>
      <c r="R558" s="20"/>
    </row>
    <row r="559" spans="13:18" x14ac:dyDescent="0.25">
      <c r="M559" s="20"/>
      <c r="N559" s="20"/>
      <c r="O559" s="20"/>
      <c r="P559" s="20"/>
      <c r="Q559" s="20"/>
      <c r="R559" s="20"/>
    </row>
    <row r="560" spans="13:18" x14ac:dyDescent="0.25">
      <c r="M560" s="20"/>
      <c r="N560" s="20"/>
      <c r="O560" s="20"/>
      <c r="P560" s="20"/>
      <c r="Q560" s="20"/>
      <c r="R560" s="20"/>
    </row>
    <row r="561" spans="13:18" x14ac:dyDescent="0.25">
      <c r="M561" s="20"/>
      <c r="N561" s="20"/>
      <c r="O561" s="20"/>
      <c r="P561" s="20"/>
      <c r="Q561" s="20"/>
      <c r="R561" s="20"/>
    </row>
    <row r="562" spans="13:18" x14ac:dyDescent="0.25">
      <c r="M562" s="20"/>
      <c r="N562" s="20"/>
      <c r="O562" s="20"/>
      <c r="P562" s="20"/>
      <c r="Q562" s="20"/>
      <c r="R562" s="20"/>
    </row>
    <row r="563" spans="13:18" x14ac:dyDescent="0.25">
      <c r="M563" s="20"/>
      <c r="N563" s="20"/>
      <c r="O563" s="20"/>
      <c r="P563" s="20"/>
      <c r="Q563" s="20"/>
      <c r="R563" s="20"/>
    </row>
    <row r="564" spans="13:18" x14ac:dyDescent="0.25">
      <c r="M564" s="20"/>
      <c r="N564" s="20"/>
      <c r="O564" s="20"/>
      <c r="P564" s="20"/>
      <c r="Q564" s="20"/>
      <c r="R564" s="20"/>
    </row>
    <row r="565" spans="13:18" x14ac:dyDescent="0.25">
      <c r="M565" s="20"/>
      <c r="N565" s="20"/>
      <c r="O565" s="20"/>
      <c r="P565" s="20"/>
      <c r="Q565" s="20"/>
      <c r="R565" s="20"/>
    </row>
    <row r="566" spans="13:18" x14ac:dyDescent="0.25">
      <c r="M566" s="20"/>
      <c r="N566" s="20"/>
      <c r="O566" s="20"/>
      <c r="P566" s="20"/>
      <c r="Q566" s="20"/>
      <c r="R566" s="20"/>
    </row>
    <row r="567" spans="13:18" x14ac:dyDescent="0.25">
      <c r="M567" s="20"/>
      <c r="N567" s="20"/>
      <c r="O567" s="20"/>
      <c r="P567" s="20"/>
      <c r="Q567" s="20"/>
      <c r="R567" s="20"/>
    </row>
    <row r="568" spans="13:18" x14ac:dyDescent="0.25">
      <c r="M568" s="20"/>
      <c r="N568" s="20"/>
      <c r="O568" s="20"/>
      <c r="P568" s="20"/>
      <c r="Q568" s="20"/>
      <c r="R568" s="20"/>
    </row>
    <row r="569" spans="13:18" x14ac:dyDescent="0.25">
      <c r="M569" s="20"/>
      <c r="N569" s="20"/>
      <c r="O569" s="20"/>
      <c r="P569" s="20"/>
      <c r="Q569" s="20"/>
      <c r="R569" s="20"/>
    </row>
    <row r="570" spans="13:18" x14ac:dyDescent="0.25">
      <c r="M570" s="20"/>
      <c r="N570" s="20"/>
      <c r="O570" s="20"/>
      <c r="P570" s="20"/>
      <c r="Q570" s="20"/>
      <c r="R570" s="20"/>
    </row>
    <row r="571" spans="13:18" x14ac:dyDescent="0.25">
      <c r="M571" s="20"/>
      <c r="N571" s="20"/>
      <c r="O571" s="20"/>
      <c r="P571" s="20"/>
      <c r="Q571" s="20"/>
      <c r="R571" s="20"/>
    </row>
    <row r="572" spans="13:18" x14ac:dyDescent="0.25">
      <c r="M572" s="20"/>
      <c r="N572" s="20"/>
      <c r="O572" s="20"/>
      <c r="P572" s="20"/>
      <c r="Q572" s="20"/>
      <c r="R572" s="20"/>
    </row>
    <row r="573" spans="13:18" x14ac:dyDescent="0.25">
      <c r="M573" s="20"/>
      <c r="N573" s="20"/>
      <c r="O573" s="20"/>
      <c r="P573" s="20"/>
      <c r="Q573" s="20"/>
      <c r="R573" s="20"/>
    </row>
    <row r="574" spans="13:18" x14ac:dyDescent="0.25">
      <c r="M574" s="20"/>
      <c r="N574" s="20"/>
      <c r="O574" s="20"/>
      <c r="P574" s="20"/>
      <c r="Q574" s="20"/>
      <c r="R574" s="20"/>
    </row>
    <row r="575" spans="13:18" x14ac:dyDescent="0.25">
      <c r="M575" s="20"/>
      <c r="N575" s="20"/>
      <c r="O575" s="20"/>
      <c r="P575" s="20"/>
      <c r="Q575" s="20"/>
      <c r="R575" s="20"/>
    </row>
    <row r="576" spans="13:18" x14ac:dyDescent="0.25">
      <c r="M576" s="20"/>
      <c r="N576" s="20"/>
      <c r="O576" s="20"/>
      <c r="P576" s="20"/>
      <c r="Q576" s="20"/>
      <c r="R576" s="20"/>
    </row>
    <row r="577" spans="13:18" x14ac:dyDescent="0.25">
      <c r="M577" s="20"/>
      <c r="N577" s="20"/>
      <c r="O577" s="20"/>
      <c r="P577" s="20"/>
      <c r="Q577" s="20"/>
      <c r="R577" s="20"/>
    </row>
    <row r="578" spans="13:18" x14ac:dyDescent="0.25">
      <c r="M578" s="20"/>
      <c r="N578" s="20"/>
      <c r="O578" s="20"/>
      <c r="P578" s="20"/>
      <c r="Q578" s="20"/>
      <c r="R578" s="20"/>
    </row>
    <row r="579" spans="13:18" x14ac:dyDescent="0.25">
      <c r="M579" s="20"/>
      <c r="N579" s="20"/>
      <c r="O579" s="20"/>
      <c r="P579" s="20"/>
      <c r="Q579" s="20"/>
      <c r="R579" s="20"/>
    </row>
    <row r="580" spans="13:18" x14ac:dyDescent="0.25">
      <c r="M580" s="20"/>
      <c r="N580" s="20"/>
      <c r="O580" s="20"/>
      <c r="P580" s="20"/>
      <c r="Q580" s="20"/>
      <c r="R580" s="20"/>
    </row>
    <row r="581" spans="13:18" x14ac:dyDescent="0.25">
      <c r="M581" s="20"/>
      <c r="N581" s="20"/>
      <c r="O581" s="20"/>
      <c r="P581" s="20"/>
      <c r="Q581" s="20"/>
      <c r="R581" s="20"/>
    </row>
    <row r="582" spans="13:18" x14ac:dyDescent="0.25">
      <c r="M582" s="20"/>
      <c r="N582" s="20"/>
      <c r="O582" s="20"/>
      <c r="P582" s="20"/>
      <c r="Q582" s="20"/>
      <c r="R582" s="20"/>
    </row>
    <row r="583" spans="13:18" x14ac:dyDescent="0.25">
      <c r="M583" s="20"/>
      <c r="N583" s="20"/>
      <c r="O583" s="20"/>
      <c r="P583" s="20"/>
      <c r="Q583" s="20"/>
      <c r="R583" s="20"/>
    </row>
    <row r="584" spans="13:18" x14ac:dyDescent="0.25">
      <c r="M584" s="20"/>
      <c r="N584" s="20"/>
      <c r="O584" s="20"/>
      <c r="P584" s="20"/>
      <c r="Q584" s="20"/>
      <c r="R584" s="20"/>
    </row>
    <row r="585" spans="13:18" x14ac:dyDescent="0.25">
      <c r="M585" s="20"/>
      <c r="N585" s="20"/>
      <c r="O585" s="20"/>
      <c r="P585" s="20"/>
      <c r="Q585" s="20"/>
      <c r="R585" s="20"/>
    </row>
    <row r="586" spans="13:18" x14ac:dyDescent="0.25">
      <c r="M586" s="20"/>
      <c r="N586" s="20"/>
      <c r="O586" s="20"/>
      <c r="P586" s="20"/>
      <c r="Q586" s="20"/>
      <c r="R586" s="20"/>
    </row>
    <row r="587" spans="13:18" x14ac:dyDescent="0.25">
      <c r="M587" s="20"/>
      <c r="N587" s="20"/>
      <c r="O587" s="20"/>
      <c r="P587" s="20"/>
      <c r="Q587" s="20"/>
      <c r="R587" s="20"/>
    </row>
    <row r="588" spans="13:18" x14ac:dyDescent="0.25">
      <c r="M588" s="20"/>
      <c r="N588" s="20"/>
      <c r="O588" s="20"/>
      <c r="P588" s="20"/>
      <c r="Q588" s="20"/>
      <c r="R588" s="20"/>
    </row>
    <row r="589" spans="13:18" x14ac:dyDescent="0.25">
      <c r="M589" s="20"/>
      <c r="N589" s="20"/>
      <c r="O589" s="20"/>
      <c r="P589" s="20"/>
      <c r="Q589" s="20"/>
      <c r="R589" s="20"/>
    </row>
    <row r="590" spans="13:18" x14ac:dyDescent="0.25">
      <c r="M590" s="20"/>
      <c r="N590" s="20"/>
      <c r="O590" s="20"/>
      <c r="P590" s="20"/>
      <c r="Q590" s="20"/>
      <c r="R590" s="20"/>
    </row>
    <row r="591" spans="13:18" x14ac:dyDescent="0.25">
      <c r="M591" s="20"/>
      <c r="N591" s="20"/>
      <c r="O591" s="20"/>
      <c r="P591" s="20"/>
      <c r="Q591" s="20"/>
      <c r="R591" s="20"/>
    </row>
    <row r="592" spans="13:18" x14ac:dyDescent="0.25">
      <c r="M592" s="20"/>
      <c r="N592" s="20"/>
      <c r="O592" s="20"/>
      <c r="P592" s="20"/>
      <c r="Q592" s="20"/>
      <c r="R592" s="20"/>
    </row>
    <row r="593" spans="13:18" x14ac:dyDescent="0.25">
      <c r="M593" s="20"/>
      <c r="N593" s="20"/>
      <c r="O593" s="20"/>
      <c r="P593" s="20"/>
      <c r="Q593" s="20"/>
      <c r="R593" s="20"/>
    </row>
    <row r="594" spans="13:18" x14ac:dyDescent="0.25">
      <c r="M594" s="20"/>
      <c r="N594" s="20"/>
      <c r="O594" s="20"/>
      <c r="P594" s="20"/>
      <c r="Q594" s="20"/>
      <c r="R594" s="20"/>
    </row>
    <row r="595" spans="13:18" x14ac:dyDescent="0.25">
      <c r="M595" s="20"/>
      <c r="N595" s="20"/>
      <c r="O595" s="20"/>
      <c r="P595" s="20"/>
      <c r="Q595" s="20"/>
      <c r="R595" s="20"/>
    </row>
    <row r="596" spans="13:18" x14ac:dyDescent="0.25">
      <c r="M596" s="20"/>
      <c r="N596" s="20"/>
      <c r="O596" s="20"/>
      <c r="P596" s="20"/>
      <c r="Q596" s="20"/>
      <c r="R596" s="20"/>
    </row>
    <row r="597" spans="13:18" x14ac:dyDescent="0.25">
      <c r="M597" s="20"/>
      <c r="N597" s="20"/>
      <c r="O597" s="20"/>
      <c r="P597" s="20"/>
      <c r="Q597" s="20"/>
      <c r="R597" s="20"/>
    </row>
    <row r="598" spans="13:18" x14ac:dyDescent="0.25">
      <c r="M598" s="20"/>
      <c r="N598" s="20"/>
      <c r="O598" s="20"/>
      <c r="P598" s="20"/>
      <c r="Q598" s="20"/>
      <c r="R598" s="20"/>
    </row>
    <row r="599" spans="13:18" x14ac:dyDescent="0.25">
      <c r="M599" s="20"/>
      <c r="N599" s="20"/>
      <c r="O599" s="20"/>
      <c r="P599" s="20"/>
      <c r="Q599" s="20"/>
      <c r="R599" s="20"/>
    </row>
    <row r="600" spans="13:18" x14ac:dyDescent="0.25">
      <c r="M600" s="20"/>
      <c r="N600" s="20"/>
      <c r="O600" s="20"/>
      <c r="P600" s="20"/>
      <c r="Q600" s="20"/>
      <c r="R600" s="20"/>
    </row>
    <row r="601" spans="13:18" x14ac:dyDescent="0.25">
      <c r="M601" s="20"/>
      <c r="N601" s="20"/>
      <c r="O601" s="20"/>
      <c r="P601" s="20"/>
      <c r="Q601" s="20"/>
      <c r="R601" s="20"/>
    </row>
    <row r="602" spans="13:18" x14ac:dyDescent="0.25">
      <c r="M602" s="20"/>
      <c r="N602" s="20"/>
      <c r="O602" s="20"/>
      <c r="P602" s="20"/>
      <c r="Q602" s="20"/>
      <c r="R602" s="20"/>
    </row>
    <row r="603" spans="13:18" x14ac:dyDescent="0.25">
      <c r="M603" s="20"/>
      <c r="N603" s="20"/>
      <c r="O603" s="20"/>
      <c r="P603" s="20"/>
      <c r="Q603" s="20"/>
      <c r="R603" s="20"/>
    </row>
    <row r="604" spans="13:18" x14ac:dyDescent="0.25">
      <c r="M604" s="20"/>
      <c r="N604" s="20"/>
      <c r="O604" s="20"/>
      <c r="P604" s="20"/>
      <c r="Q604" s="20"/>
      <c r="R604" s="20"/>
    </row>
    <row r="605" spans="13:18" x14ac:dyDescent="0.25">
      <c r="M605" s="20"/>
      <c r="N605" s="20"/>
      <c r="O605" s="20"/>
      <c r="P605" s="20"/>
      <c r="Q605" s="20"/>
      <c r="R605" s="20"/>
    </row>
    <row r="606" spans="13:18" x14ac:dyDescent="0.25">
      <c r="M606" s="20"/>
      <c r="N606" s="20"/>
      <c r="O606" s="20"/>
      <c r="P606" s="20"/>
      <c r="Q606" s="20"/>
      <c r="R606" s="20"/>
    </row>
    <row r="607" spans="13:18" x14ac:dyDescent="0.25">
      <c r="M607" s="20"/>
      <c r="N607" s="20"/>
      <c r="O607" s="20"/>
      <c r="P607" s="20"/>
      <c r="Q607" s="20"/>
      <c r="R607" s="20"/>
    </row>
    <row r="608" spans="13:18" x14ac:dyDescent="0.25">
      <c r="M608" s="20"/>
      <c r="N608" s="20"/>
      <c r="O608" s="20"/>
      <c r="P608" s="20"/>
      <c r="Q608" s="20"/>
      <c r="R608" s="20"/>
    </row>
    <row r="609" spans="13:18" x14ac:dyDescent="0.25">
      <c r="M609" s="20"/>
      <c r="N609" s="20"/>
      <c r="O609" s="20"/>
      <c r="P609" s="20"/>
      <c r="Q609" s="20"/>
      <c r="R609" s="20"/>
    </row>
    <row r="610" spans="13:18" x14ac:dyDescent="0.25">
      <c r="M610" s="20"/>
      <c r="N610" s="20"/>
      <c r="O610" s="20"/>
      <c r="P610" s="20"/>
      <c r="Q610" s="20"/>
      <c r="R610" s="20"/>
    </row>
    <row r="611" spans="13:18" x14ac:dyDescent="0.25">
      <c r="M611" s="20"/>
      <c r="N611" s="20"/>
      <c r="O611" s="20"/>
      <c r="P611" s="20"/>
      <c r="Q611" s="20"/>
      <c r="R611" s="20"/>
    </row>
    <row r="612" spans="13:18" x14ac:dyDescent="0.25">
      <c r="M612" s="20"/>
      <c r="N612" s="20"/>
      <c r="O612" s="20"/>
      <c r="P612" s="20"/>
      <c r="Q612" s="20"/>
      <c r="R612" s="20"/>
    </row>
    <row r="613" spans="13:18" x14ac:dyDescent="0.25">
      <c r="M613" s="20"/>
      <c r="N613" s="20"/>
      <c r="O613" s="20"/>
      <c r="P613" s="20"/>
      <c r="Q613" s="20"/>
      <c r="R613" s="20"/>
    </row>
    <row r="614" spans="13:18" x14ac:dyDescent="0.25">
      <c r="M614" s="20"/>
      <c r="N614" s="20"/>
      <c r="O614" s="20"/>
      <c r="P614" s="20"/>
      <c r="Q614" s="20"/>
      <c r="R614" s="20"/>
    </row>
    <row r="615" spans="13:18" x14ac:dyDescent="0.25">
      <c r="M615" s="20"/>
      <c r="N615" s="20"/>
      <c r="O615" s="20"/>
      <c r="P615" s="20"/>
      <c r="Q615" s="20"/>
      <c r="R615" s="20"/>
    </row>
    <row r="616" spans="13:18" x14ac:dyDescent="0.25">
      <c r="M616" s="20"/>
      <c r="N616" s="20"/>
      <c r="O616" s="20"/>
      <c r="P616" s="20"/>
      <c r="Q616" s="20"/>
      <c r="R616" s="20"/>
    </row>
    <row r="617" spans="13:18" x14ac:dyDescent="0.25">
      <c r="M617" s="20"/>
      <c r="N617" s="20"/>
      <c r="O617" s="20"/>
      <c r="P617" s="20"/>
      <c r="Q617" s="20"/>
      <c r="R617" s="20"/>
    </row>
    <row r="618" spans="13:18" x14ac:dyDescent="0.25">
      <c r="M618" s="20"/>
      <c r="N618" s="20"/>
      <c r="O618" s="20"/>
      <c r="P618" s="20"/>
      <c r="Q618" s="20"/>
      <c r="R618" s="20"/>
    </row>
    <row r="619" spans="13:18" x14ac:dyDescent="0.25">
      <c r="M619" s="20"/>
      <c r="N619" s="20"/>
      <c r="O619" s="20"/>
      <c r="P619" s="20"/>
      <c r="Q619" s="20"/>
      <c r="R619" s="20"/>
    </row>
    <row r="620" spans="13:18" x14ac:dyDescent="0.25">
      <c r="M620" s="20"/>
      <c r="N620" s="20"/>
      <c r="O620" s="20"/>
      <c r="P620" s="20"/>
      <c r="Q620" s="20"/>
      <c r="R620" s="20"/>
    </row>
    <row r="621" spans="13:18" x14ac:dyDescent="0.25">
      <c r="M621" s="20"/>
      <c r="N621" s="20"/>
      <c r="O621" s="20"/>
      <c r="P621" s="20"/>
      <c r="Q621" s="20"/>
      <c r="R621" s="20"/>
    </row>
    <row r="622" spans="13:18" x14ac:dyDescent="0.25">
      <c r="M622" s="20"/>
      <c r="N622" s="20"/>
      <c r="O622" s="20"/>
      <c r="P622" s="20"/>
      <c r="Q622" s="20"/>
      <c r="R622" s="20"/>
    </row>
    <row r="623" spans="13:18" x14ac:dyDescent="0.25">
      <c r="M623" s="20"/>
      <c r="N623" s="20"/>
      <c r="O623" s="20"/>
      <c r="P623" s="20"/>
      <c r="Q623" s="20"/>
      <c r="R623" s="20"/>
    </row>
    <row r="624" spans="13:18" x14ac:dyDescent="0.25">
      <c r="M624" s="20"/>
      <c r="N624" s="20"/>
      <c r="O624" s="20"/>
      <c r="P624" s="20"/>
      <c r="Q624" s="20"/>
      <c r="R624" s="20"/>
    </row>
    <row r="625" spans="13:18" x14ac:dyDescent="0.25">
      <c r="M625" s="20"/>
      <c r="N625" s="20"/>
      <c r="O625" s="20"/>
      <c r="P625" s="20"/>
      <c r="Q625" s="20"/>
      <c r="R625" s="20"/>
    </row>
    <row r="626" spans="13:18" x14ac:dyDescent="0.25">
      <c r="M626" s="20"/>
      <c r="N626" s="20"/>
      <c r="O626" s="20"/>
      <c r="P626" s="20"/>
      <c r="Q626" s="20"/>
      <c r="R626" s="20"/>
    </row>
    <row r="627" spans="13:18" x14ac:dyDescent="0.25">
      <c r="M627" s="20"/>
      <c r="N627" s="20"/>
      <c r="O627" s="20"/>
      <c r="P627" s="20"/>
      <c r="Q627" s="20"/>
      <c r="R627" s="20"/>
    </row>
    <row r="628" spans="13:18" x14ac:dyDescent="0.25">
      <c r="M628" s="20"/>
      <c r="N628" s="20"/>
      <c r="O628" s="20"/>
      <c r="P628" s="20"/>
      <c r="Q628" s="20"/>
      <c r="R628" s="20"/>
    </row>
    <row r="629" spans="13:18" x14ac:dyDescent="0.25">
      <c r="M629" s="20"/>
      <c r="N629" s="20"/>
      <c r="O629" s="20"/>
      <c r="P629" s="20"/>
      <c r="Q629" s="20"/>
      <c r="R629" s="20"/>
    </row>
    <row r="630" spans="13:18" x14ac:dyDescent="0.25">
      <c r="M630" s="20"/>
      <c r="N630" s="20"/>
      <c r="O630" s="20"/>
      <c r="P630" s="20"/>
      <c r="Q630" s="20"/>
      <c r="R630" s="20"/>
    </row>
    <row r="631" spans="13:18" x14ac:dyDescent="0.25">
      <c r="M631" s="20"/>
      <c r="N631" s="20"/>
      <c r="O631" s="20"/>
      <c r="P631" s="20"/>
      <c r="Q631" s="20"/>
      <c r="R631" s="20"/>
    </row>
    <row r="632" spans="13:18" x14ac:dyDescent="0.25">
      <c r="M632" s="20"/>
      <c r="N632" s="20"/>
      <c r="O632" s="20"/>
      <c r="P632" s="20"/>
      <c r="Q632" s="20"/>
      <c r="R632" s="20"/>
    </row>
    <row r="633" spans="13:18" x14ac:dyDescent="0.25">
      <c r="M633" s="20"/>
      <c r="N633" s="20"/>
      <c r="O633" s="20"/>
      <c r="P633" s="20"/>
      <c r="Q633" s="20"/>
      <c r="R633" s="20"/>
    </row>
    <row r="634" spans="13:18" x14ac:dyDescent="0.25">
      <c r="M634" s="20"/>
      <c r="N634" s="20"/>
      <c r="O634" s="20"/>
      <c r="P634" s="20"/>
      <c r="Q634" s="20"/>
      <c r="R634" s="20"/>
    </row>
    <row r="635" spans="13:18" x14ac:dyDescent="0.25">
      <c r="M635" s="20"/>
      <c r="N635" s="20"/>
      <c r="O635" s="20"/>
      <c r="P635" s="20"/>
      <c r="Q635" s="20"/>
      <c r="R635" s="20"/>
    </row>
    <row r="636" spans="13:18" x14ac:dyDescent="0.25">
      <c r="M636" s="20"/>
      <c r="N636" s="20"/>
      <c r="O636" s="20"/>
      <c r="P636" s="20"/>
      <c r="Q636" s="20"/>
      <c r="R636" s="20"/>
    </row>
    <row r="637" spans="13:18" x14ac:dyDescent="0.25">
      <c r="M637" s="20"/>
      <c r="N637" s="20"/>
      <c r="O637" s="20"/>
      <c r="P637" s="20"/>
      <c r="Q637" s="20"/>
      <c r="R637" s="20"/>
    </row>
    <row r="638" spans="13:18" x14ac:dyDescent="0.25">
      <c r="M638" s="20"/>
      <c r="N638" s="20"/>
      <c r="O638" s="20"/>
      <c r="P638" s="20"/>
      <c r="Q638" s="20"/>
      <c r="R638" s="20"/>
    </row>
    <row r="639" spans="13:18" x14ac:dyDescent="0.25">
      <c r="M639" s="20"/>
      <c r="N639" s="20"/>
      <c r="O639" s="20"/>
      <c r="P639" s="20"/>
      <c r="Q639" s="20"/>
      <c r="R639" s="20"/>
    </row>
    <row r="640" spans="13:18" x14ac:dyDescent="0.25">
      <c r="M640" s="20"/>
      <c r="N640" s="20"/>
      <c r="O640" s="20"/>
      <c r="P640" s="20"/>
      <c r="Q640" s="20"/>
      <c r="R640" s="20"/>
    </row>
    <row r="641" spans="13:18" x14ac:dyDescent="0.25">
      <c r="M641" s="20"/>
      <c r="N641" s="20"/>
      <c r="O641" s="20"/>
      <c r="P641" s="20"/>
      <c r="Q641" s="20"/>
      <c r="R641" s="20"/>
    </row>
    <row r="642" spans="13:18" x14ac:dyDescent="0.25">
      <c r="M642" s="20"/>
      <c r="N642" s="20"/>
      <c r="O642" s="20"/>
      <c r="P642" s="20"/>
      <c r="Q642" s="20"/>
      <c r="R642" s="20"/>
    </row>
    <row r="643" spans="13:18" x14ac:dyDescent="0.25">
      <c r="M643" s="20"/>
      <c r="N643" s="20"/>
      <c r="O643" s="20"/>
      <c r="P643" s="20"/>
      <c r="Q643" s="20"/>
      <c r="R643" s="20"/>
    </row>
    <row r="644" spans="13:18" x14ac:dyDescent="0.25">
      <c r="M644" s="20"/>
      <c r="N644" s="20"/>
      <c r="O644" s="20"/>
      <c r="P644" s="20"/>
      <c r="Q644" s="20"/>
      <c r="R644" s="20"/>
    </row>
    <row r="645" spans="13:18" x14ac:dyDescent="0.25">
      <c r="M645" s="20"/>
      <c r="N645" s="20"/>
      <c r="O645" s="20"/>
      <c r="P645" s="20"/>
      <c r="Q645" s="20"/>
      <c r="R645" s="20"/>
    </row>
    <row r="646" spans="13:18" x14ac:dyDescent="0.25">
      <c r="M646" s="20"/>
      <c r="N646" s="20"/>
      <c r="O646" s="20"/>
      <c r="P646" s="20"/>
      <c r="Q646" s="20"/>
      <c r="R646" s="20"/>
    </row>
    <row r="647" spans="13:18" x14ac:dyDescent="0.25">
      <c r="M647" s="20"/>
      <c r="N647" s="20"/>
      <c r="O647" s="20"/>
      <c r="P647" s="20"/>
      <c r="Q647" s="20"/>
      <c r="R647" s="20"/>
    </row>
    <row r="648" spans="13:18" x14ac:dyDescent="0.25">
      <c r="M648" s="20"/>
      <c r="N648" s="20"/>
      <c r="O648" s="20"/>
      <c r="P648" s="20"/>
      <c r="Q648" s="20"/>
      <c r="R648" s="20"/>
    </row>
    <row r="649" spans="13:18" x14ac:dyDescent="0.25">
      <c r="M649" s="20"/>
      <c r="N649" s="20"/>
      <c r="O649" s="20"/>
      <c r="P649" s="20"/>
      <c r="Q649" s="20"/>
      <c r="R649" s="20"/>
    </row>
    <row r="650" spans="13:18" x14ac:dyDescent="0.25">
      <c r="M650" s="20"/>
      <c r="N650" s="20"/>
      <c r="O650" s="20"/>
      <c r="P650" s="20"/>
      <c r="Q650" s="20"/>
      <c r="R650" s="20"/>
    </row>
    <row r="651" spans="13:18" x14ac:dyDescent="0.25">
      <c r="M651" s="20"/>
      <c r="N651" s="20"/>
      <c r="O651" s="20"/>
      <c r="P651" s="20"/>
      <c r="Q651" s="20"/>
      <c r="R651" s="20"/>
    </row>
    <row r="652" spans="13:18" x14ac:dyDescent="0.25">
      <c r="M652" s="20"/>
      <c r="N652" s="20"/>
      <c r="O652" s="20"/>
      <c r="P652" s="20"/>
      <c r="Q652" s="20"/>
      <c r="R652" s="20"/>
    </row>
    <row r="653" spans="13:18" x14ac:dyDescent="0.25">
      <c r="M653" s="20"/>
      <c r="N653" s="20"/>
      <c r="O653" s="20"/>
      <c r="P653" s="20"/>
      <c r="Q653" s="20"/>
      <c r="R653" s="20"/>
    </row>
    <row r="654" spans="13:18" x14ac:dyDescent="0.25">
      <c r="M654" s="20"/>
      <c r="N654" s="20"/>
      <c r="O654" s="20"/>
      <c r="P654" s="20"/>
      <c r="Q654" s="20"/>
      <c r="R654" s="20"/>
    </row>
    <row r="655" spans="13:18" x14ac:dyDescent="0.25">
      <c r="M655" s="20"/>
      <c r="N655" s="20"/>
      <c r="O655" s="20"/>
      <c r="P655" s="20"/>
      <c r="Q655" s="20"/>
      <c r="R655" s="20"/>
    </row>
    <row r="656" spans="13:18" x14ac:dyDescent="0.25">
      <c r="M656" s="20"/>
      <c r="N656" s="20"/>
      <c r="O656" s="20"/>
      <c r="P656" s="20"/>
      <c r="Q656" s="20"/>
      <c r="R656" s="20"/>
    </row>
    <row r="657" spans="13:18" x14ac:dyDescent="0.25">
      <c r="M657" s="20"/>
      <c r="N657" s="20"/>
      <c r="O657" s="20"/>
      <c r="P657" s="20"/>
      <c r="Q657" s="20"/>
      <c r="R657" s="20"/>
    </row>
    <row r="658" spans="13:18" x14ac:dyDescent="0.25">
      <c r="M658" s="20"/>
      <c r="N658" s="20"/>
      <c r="O658" s="20"/>
      <c r="P658" s="20"/>
      <c r="Q658" s="20"/>
      <c r="R658" s="20"/>
    </row>
    <row r="659" spans="13:18" x14ac:dyDescent="0.25">
      <c r="M659" s="20"/>
      <c r="N659" s="20"/>
      <c r="O659" s="20"/>
      <c r="P659" s="20"/>
      <c r="Q659" s="20"/>
      <c r="R659" s="20"/>
    </row>
    <row r="660" spans="13:18" x14ac:dyDescent="0.25">
      <c r="M660" s="20"/>
      <c r="N660" s="20"/>
      <c r="O660" s="20"/>
      <c r="P660" s="20"/>
      <c r="Q660" s="20"/>
      <c r="R660" s="20"/>
    </row>
    <row r="661" spans="13:18" x14ac:dyDescent="0.25">
      <c r="M661" s="20"/>
      <c r="N661" s="20"/>
      <c r="O661" s="20"/>
      <c r="P661" s="20"/>
      <c r="Q661" s="20"/>
      <c r="R661" s="20"/>
    </row>
    <row r="662" spans="13:18" x14ac:dyDescent="0.25">
      <c r="M662" s="20"/>
      <c r="N662" s="20"/>
      <c r="O662" s="20"/>
      <c r="P662" s="20"/>
      <c r="Q662" s="20"/>
      <c r="R662" s="20"/>
    </row>
    <row r="663" spans="13:18" x14ac:dyDescent="0.25">
      <c r="M663" s="20"/>
      <c r="N663" s="20"/>
      <c r="O663" s="20"/>
      <c r="P663" s="20"/>
      <c r="Q663" s="20"/>
      <c r="R663" s="20"/>
    </row>
    <row r="664" spans="13:18" x14ac:dyDescent="0.25">
      <c r="M664" s="20"/>
      <c r="N664" s="20"/>
      <c r="O664" s="20"/>
      <c r="P664" s="20"/>
      <c r="Q664" s="20"/>
      <c r="R664" s="20"/>
    </row>
    <row r="665" spans="13:18" x14ac:dyDescent="0.25">
      <c r="M665" s="20"/>
      <c r="N665" s="20"/>
      <c r="O665" s="20"/>
      <c r="P665" s="20"/>
      <c r="Q665" s="20"/>
      <c r="R665" s="20"/>
    </row>
    <row r="666" spans="13:18" x14ac:dyDescent="0.25">
      <c r="M666" s="20"/>
      <c r="N666" s="20"/>
      <c r="O666" s="20"/>
      <c r="P666" s="20"/>
      <c r="Q666" s="20"/>
      <c r="R666" s="20"/>
    </row>
    <row r="667" spans="13:18" x14ac:dyDescent="0.25">
      <c r="M667" s="20"/>
      <c r="N667" s="20"/>
      <c r="O667" s="20"/>
      <c r="P667" s="20"/>
      <c r="Q667" s="20"/>
      <c r="R667" s="20"/>
    </row>
    <row r="668" spans="13:18" x14ac:dyDescent="0.25">
      <c r="M668" s="20"/>
      <c r="N668" s="20"/>
      <c r="O668" s="20"/>
      <c r="P668" s="20"/>
      <c r="Q668" s="20"/>
      <c r="R668" s="20"/>
    </row>
    <row r="669" spans="13:18" x14ac:dyDescent="0.25">
      <c r="M669" s="20"/>
      <c r="N669" s="20"/>
      <c r="O669" s="20"/>
      <c r="P669" s="20"/>
      <c r="Q669" s="20"/>
      <c r="R669" s="20"/>
    </row>
    <row r="670" spans="13:18" x14ac:dyDescent="0.25">
      <c r="M670" s="20"/>
      <c r="N670" s="20"/>
      <c r="O670" s="20"/>
      <c r="P670" s="20"/>
      <c r="Q670" s="20"/>
      <c r="R670" s="20"/>
    </row>
    <row r="671" spans="13:18" x14ac:dyDescent="0.25">
      <c r="M671" s="20"/>
      <c r="N671" s="20"/>
      <c r="O671" s="20"/>
      <c r="P671" s="20"/>
      <c r="Q671" s="20"/>
      <c r="R671" s="20"/>
    </row>
    <row r="672" spans="13:18" x14ac:dyDescent="0.25">
      <c r="M672" s="20"/>
      <c r="N672" s="20"/>
      <c r="O672" s="20"/>
      <c r="P672" s="20"/>
      <c r="Q672" s="20"/>
      <c r="R672" s="20"/>
    </row>
    <row r="673" spans="13:18" x14ac:dyDescent="0.25">
      <c r="M673" s="20"/>
      <c r="N673" s="20"/>
      <c r="O673" s="20"/>
      <c r="P673" s="20"/>
      <c r="Q673" s="20"/>
      <c r="R673" s="20"/>
    </row>
    <row r="674" spans="13:18" x14ac:dyDescent="0.25">
      <c r="M674" s="20"/>
      <c r="N674" s="20"/>
      <c r="O674" s="20"/>
      <c r="P674" s="20"/>
      <c r="Q674" s="20"/>
      <c r="R674" s="20"/>
    </row>
    <row r="675" spans="13:18" x14ac:dyDescent="0.25">
      <c r="M675" s="20"/>
      <c r="N675" s="20"/>
      <c r="O675" s="20"/>
      <c r="P675" s="20"/>
      <c r="Q675" s="20"/>
      <c r="R675" s="20"/>
    </row>
    <row r="676" spans="13:18" x14ac:dyDescent="0.25">
      <c r="M676" s="20"/>
      <c r="N676" s="20"/>
      <c r="O676" s="20"/>
      <c r="P676" s="20"/>
      <c r="Q676" s="20"/>
      <c r="R676" s="20"/>
    </row>
    <row r="677" spans="13:18" x14ac:dyDescent="0.25">
      <c r="M677" s="20"/>
      <c r="N677" s="20"/>
      <c r="O677" s="20"/>
      <c r="P677" s="20"/>
      <c r="Q677" s="20"/>
      <c r="R677" s="20"/>
    </row>
    <row r="678" spans="13:18" x14ac:dyDescent="0.25">
      <c r="M678" s="20"/>
      <c r="N678" s="20"/>
      <c r="O678" s="20"/>
      <c r="P678" s="20"/>
      <c r="Q678" s="20"/>
      <c r="R678" s="20"/>
    </row>
    <row r="679" spans="13:18" x14ac:dyDescent="0.25">
      <c r="M679" s="20"/>
      <c r="N679" s="20"/>
      <c r="O679" s="20"/>
      <c r="P679" s="20"/>
      <c r="Q679" s="20"/>
      <c r="R679" s="20"/>
    </row>
    <row r="680" spans="13:18" x14ac:dyDescent="0.25">
      <c r="M680" s="20"/>
      <c r="N680" s="20"/>
      <c r="O680" s="20"/>
      <c r="P680" s="20"/>
      <c r="Q680" s="20"/>
      <c r="R680" s="20"/>
    </row>
    <row r="681" spans="13:18" x14ac:dyDescent="0.25">
      <c r="M681" s="20"/>
      <c r="N681" s="20"/>
      <c r="O681" s="20"/>
      <c r="P681" s="20"/>
      <c r="Q681" s="20"/>
      <c r="R681" s="20"/>
    </row>
    <row r="682" spans="13:18" x14ac:dyDescent="0.25">
      <c r="M682" s="20"/>
      <c r="N682" s="20"/>
      <c r="O682" s="20"/>
      <c r="P682" s="20"/>
      <c r="Q682" s="20"/>
      <c r="R682" s="20"/>
    </row>
    <row r="683" spans="13:18" x14ac:dyDescent="0.25">
      <c r="M683" s="20"/>
      <c r="N683" s="20"/>
      <c r="O683" s="20"/>
      <c r="P683" s="20"/>
      <c r="Q683" s="20"/>
      <c r="R683" s="20"/>
    </row>
    <row r="684" spans="13:18" x14ac:dyDescent="0.25">
      <c r="M684" s="20"/>
      <c r="N684" s="20"/>
      <c r="O684" s="20"/>
      <c r="P684" s="20"/>
      <c r="Q684" s="20"/>
      <c r="R684" s="20"/>
    </row>
    <row r="685" spans="13:18" x14ac:dyDescent="0.25">
      <c r="M685" s="20"/>
      <c r="N685" s="20"/>
      <c r="O685" s="20"/>
      <c r="P685" s="20"/>
      <c r="Q685" s="20"/>
      <c r="R685" s="20"/>
    </row>
    <row r="686" spans="13:18" x14ac:dyDescent="0.25">
      <c r="M686" s="20"/>
      <c r="N686" s="20"/>
      <c r="O686" s="20"/>
      <c r="P686" s="20"/>
      <c r="Q686" s="20"/>
      <c r="R686" s="20"/>
    </row>
    <row r="687" spans="13:18" x14ac:dyDescent="0.25">
      <c r="M687" s="20"/>
      <c r="N687" s="20"/>
      <c r="O687" s="20"/>
      <c r="P687" s="20"/>
      <c r="Q687" s="20"/>
      <c r="R687" s="20"/>
    </row>
    <row r="688" spans="13:18" x14ac:dyDescent="0.25">
      <c r="M688" s="20"/>
      <c r="N688" s="20"/>
      <c r="O688" s="20"/>
      <c r="P688" s="20"/>
      <c r="Q688" s="20"/>
      <c r="R688" s="20"/>
    </row>
    <row r="689" spans="13:18" x14ac:dyDescent="0.25">
      <c r="M689" s="20"/>
      <c r="N689" s="20"/>
      <c r="O689" s="20"/>
      <c r="P689" s="20"/>
      <c r="Q689" s="20"/>
      <c r="R689" s="20"/>
    </row>
    <row r="690" spans="13:18" x14ac:dyDescent="0.25">
      <c r="M690" s="20"/>
      <c r="N690" s="20"/>
      <c r="O690" s="20"/>
      <c r="P690" s="20"/>
      <c r="Q690" s="20"/>
      <c r="R690" s="20"/>
    </row>
    <row r="691" spans="13:18" x14ac:dyDescent="0.25">
      <c r="M691" s="20"/>
      <c r="N691" s="20"/>
      <c r="O691" s="20"/>
      <c r="P691" s="20"/>
      <c r="Q691" s="20"/>
      <c r="R691" s="20"/>
    </row>
    <row r="692" spans="13:18" x14ac:dyDescent="0.25">
      <c r="M692" s="20"/>
      <c r="N692" s="20"/>
      <c r="O692" s="20"/>
      <c r="P692" s="20"/>
      <c r="Q692" s="20"/>
      <c r="R692" s="20"/>
    </row>
    <row r="693" spans="13:18" x14ac:dyDescent="0.25">
      <c r="M693" s="20"/>
      <c r="N693" s="20"/>
      <c r="O693" s="20"/>
      <c r="P693" s="20"/>
      <c r="Q693" s="20"/>
      <c r="R693" s="20"/>
    </row>
    <row r="694" spans="13:18" x14ac:dyDescent="0.25">
      <c r="M694" s="20"/>
      <c r="N694" s="20"/>
      <c r="O694" s="20"/>
      <c r="P694" s="20"/>
      <c r="Q694" s="20"/>
      <c r="R694" s="20"/>
    </row>
    <row r="695" spans="13:18" x14ac:dyDescent="0.25">
      <c r="M695" s="20"/>
      <c r="N695" s="20"/>
      <c r="O695" s="20"/>
      <c r="P695" s="20"/>
      <c r="Q695" s="20"/>
      <c r="R695" s="20"/>
    </row>
    <row r="696" spans="13:18" x14ac:dyDescent="0.25">
      <c r="M696" s="20"/>
      <c r="N696" s="20"/>
      <c r="O696" s="20"/>
      <c r="P696" s="20"/>
      <c r="Q696" s="20"/>
      <c r="R696" s="20"/>
    </row>
    <row r="697" spans="13:18" x14ac:dyDescent="0.25">
      <c r="M697" s="20"/>
      <c r="N697" s="20"/>
      <c r="O697" s="20"/>
      <c r="P697" s="20"/>
      <c r="Q697" s="20"/>
      <c r="R697" s="20"/>
    </row>
    <row r="698" spans="13:18" x14ac:dyDescent="0.25">
      <c r="M698" s="20"/>
      <c r="N698" s="20"/>
      <c r="O698" s="20"/>
      <c r="P698" s="20"/>
      <c r="Q698" s="20"/>
      <c r="R698" s="20"/>
    </row>
    <row r="699" spans="13:18" x14ac:dyDescent="0.25">
      <c r="M699" s="20"/>
      <c r="N699" s="20"/>
      <c r="O699" s="20"/>
      <c r="P699" s="20"/>
      <c r="Q699" s="20"/>
      <c r="R699" s="20"/>
    </row>
    <row r="700" spans="13:18" x14ac:dyDescent="0.25">
      <c r="M700" s="20"/>
      <c r="N700" s="20"/>
      <c r="O700" s="20"/>
      <c r="P700" s="20"/>
      <c r="Q700" s="20"/>
      <c r="R700" s="20"/>
    </row>
    <row r="701" spans="13:18" x14ac:dyDescent="0.25">
      <c r="M701" s="20"/>
      <c r="N701" s="20"/>
      <c r="O701" s="20"/>
      <c r="P701" s="20"/>
      <c r="Q701" s="20"/>
      <c r="R701" s="20"/>
    </row>
    <row r="702" spans="13:18" x14ac:dyDescent="0.25">
      <c r="M702" s="20"/>
      <c r="N702" s="20"/>
      <c r="O702" s="20"/>
      <c r="P702" s="20"/>
      <c r="Q702" s="20"/>
      <c r="R702" s="20"/>
    </row>
    <row r="703" spans="13:18" x14ac:dyDescent="0.25">
      <c r="M703" s="20"/>
      <c r="N703" s="20"/>
      <c r="O703" s="20"/>
      <c r="P703" s="20"/>
      <c r="Q703" s="20"/>
      <c r="R703" s="20"/>
    </row>
    <row r="704" spans="13:18" x14ac:dyDescent="0.25">
      <c r="M704" s="20"/>
      <c r="N704" s="20"/>
      <c r="O704" s="20"/>
      <c r="P704" s="20"/>
      <c r="Q704" s="20"/>
      <c r="R704" s="20"/>
    </row>
    <row r="705" spans="13:18" x14ac:dyDescent="0.25">
      <c r="M705" s="20"/>
      <c r="N705" s="20"/>
      <c r="O705" s="20"/>
      <c r="P705" s="20"/>
      <c r="Q705" s="20"/>
      <c r="R705" s="20"/>
    </row>
    <row r="706" spans="13:18" x14ac:dyDescent="0.25">
      <c r="M706" s="20"/>
      <c r="N706" s="20"/>
      <c r="O706" s="20"/>
      <c r="P706" s="20"/>
      <c r="Q706" s="20"/>
      <c r="R706" s="20"/>
    </row>
    <row r="707" spans="13:18" x14ac:dyDescent="0.25">
      <c r="M707" s="20"/>
      <c r="N707" s="20"/>
      <c r="O707" s="20"/>
      <c r="P707" s="20"/>
      <c r="Q707" s="20"/>
      <c r="R707" s="20"/>
    </row>
    <row r="708" spans="13:18" x14ac:dyDescent="0.25">
      <c r="M708" s="20"/>
      <c r="N708" s="20"/>
      <c r="O708" s="20"/>
      <c r="P708" s="20"/>
      <c r="Q708" s="20"/>
      <c r="R708" s="20"/>
    </row>
    <row r="709" spans="13:18" x14ac:dyDescent="0.25">
      <c r="M709" s="20"/>
      <c r="N709" s="20"/>
      <c r="O709" s="20"/>
      <c r="P709" s="20"/>
      <c r="Q709" s="20"/>
      <c r="R709" s="20"/>
    </row>
    <row r="710" spans="13:18" x14ac:dyDescent="0.25">
      <c r="M710" s="20"/>
      <c r="N710" s="20"/>
      <c r="O710" s="20"/>
      <c r="P710" s="20"/>
      <c r="Q710" s="20"/>
      <c r="R710" s="20"/>
    </row>
    <row r="711" spans="13:18" x14ac:dyDescent="0.25">
      <c r="M711" s="20"/>
      <c r="N711" s="20"/>
      <c r="O711" s="20"/>
      <c r="P711" s="20"/>
      <c r="Q711" s="20"/>
      <c r="R711" s="20"/>
    </row>
    <row r="712" spans="13:18" x14ac:dyDescent="0.25">
      <c r="M712" s="20"/>
      <c r="N712" s="20"/>
      <c r="O712" s="20"/>
      <c r="P712" s="20"/>
      <c r="Q712" s="20"/>
      <c r="R712" s="20"/>
    </row>
    <row r="713" spans="13:18" x14ac:dyDescent="0.25">
      <c r="M713" s="20"/>
      <c r="N713" s="20"/>
      <c r="O713" s="20"/>
      <c r="P713" s="20"/>
      <c r="Q713" s="20"/>
      <c r="R713" s="20"/>
    </row>
    <row r="714" spans="13:18" x14ac:dyDescent="0.25">
      <c r="M714" s="20"/>
      <c r="N714" s="20"/>
      <c r="O714" s="20"/>
      <c r="P714" s="20"/>
      <c r="Q714" s="20"/>
      <c r="R714" s="20"/>
    </row>
    <row r="715" spans="13:18" x14ac:dyDescent="0.25">
      <c r="M715" s="20"/>
      <c r="N715" s="20"/>
      <c r="O715" s="20"/>
      <c r="P715" s="20"/>
      <c r="Q715" s="20"/>
      <c r="R715" s="20"/>
    </row>
    <row r="716" spans="13:18" x14ac:dyDescent="0.25">
      <c r="M716" s="20"/>
      <c r="N716" s="20"/>
      <c r="O716" s="20"/>
      <c r="P716" s="20"/>
      <c r="Q716" s="20"/>
      <c r="R716" s="20"/>
    </row>
    <row r="717" spans="13:18" x14ac:dyDescent="0.25">
      <c r="M717" s="20"/>
      <c r="N717" s="20"/>
      <c r="O717" s="20"/>
      <c r="P717" s="20"/>
      <c r="Q717" s="20"/>
      <c r="R717" s="20"/>
    </row>
    <row r="718" spans="13:18" x14ac:dyDescent="0.25">
      <c r="M718" s="20"/>
      <c r="N718" s="20"/>
      <c r="O718" s="20"/>
      <c r="P718" s="20"/>
      <c r="Q718" s="20"/>
      <c r="R718" s="20"/>
    </row>
    <row r="719" spans="13:18" x14ac:dyDescent="0.25">
      <c r="M719" s="20"/>
      <c r="N719" s="20"/>
      <c r="O719" s="20"/>
      <c r="P719" s="20"/>
      <c r="Q719" s="20"/>
      <c r="R719" s="20"/>
    </row>
    <row r="720" spans="13:18" x14ac:dyDescent="0.25">
      <c r="M720" s="20"/>
      <c r="N720" s="20"/>
      <c r="O720" s="20"/>
      <c r="P720" s="20"/>
      <c r="Q720" s="20"/>
      <c r="R720" s="20"/>
    </row>
    <row r="721" spans="13:18" x14ac:dyDescent="0.25">
      <c r="M721" s="20"/>
      <c r="N721" s="20"/>
      <c r="O721" s="20"/>
      <c r="P721" s="20"/>
      <c r="Q721" s="20"/>
      <c r="R721" s="20"/>
    </row>
    <row r="722" spans="13:18" x14ac:dyDescent="0.25">
      <c r="M722" s="20"/>
      <c r="N722" s="20"/>
      <c r="O722" s="20"/>
      <c r="P722" s="20"/>
      <c r="Q722" s="20"/>
      <c r="R722" s="20"/>
    </row>
    <row r="723" spans="13:18" x14ac:dyDescent="0.25">
      <c r="M723" s="20"/>
      <c r="N723" s="20"/>
      <c r="O723" s="20"/>
      <c r="P723" s="20"/>
      <c r="Q723" s="20"/>
      <c r="R723" s="20"/>
    </row>
    <row r="724" spans="13:18" x14ac:dyDescent="0.25">
      <c r="M724" s="20"/>
      <c r="N724" s="20"/>
      <c r="O724" s="20"/>
      <c r="P724" s="20"/>
      <c r="Q724" s="20"/>
      <c r="R724" s="20"/>
    </row>
    <row r="725" spans="13:18" x14ac:dyDescent="0.25">
      <c r="M725" s="20"/>
      <c r="N725" s="20"/>
      <c r="O725" s="20"/>
      <c r="P725" s="20"/>
      <c r="Q725" s="20"/>
      <c r="R725" s="20"/>
    </row>
    <row r="726" spans="13:18" x14ac:dyDescent="0.25">
      <c r="M726" s="20"/>
      <c r="N726" s="20"/>
      <c r="O726" s="20"/>
      <c r="P726" s="20"/>
      <c r="Q726" s="20"/>
      <c r="R726" s="20"/>
    </row>
    <row r="727" spans="13:18" x14ac:dyDescent="0.25">
      <c r="M727" s="20"/>
      <c r="N727" s="20"/>
      <c r="O727" s="20"/>
      <c r="P727" s="20"/>
      <c r="Q727" s="20"/>
      <c r="R727" s="20"/>
    </row>
    <row r="728" spans="13:18" x14ac:dyDescent="0.25">
      <c r="M728" s="20"/>
      <c r="N728" s="20"/>
      <c r="O728" s="20"/>
      <c r="P728" s="20"/>
      <c r="Q728" s="20"/>
      <c r="R728" s="20"/>
    </row>
    <row r="729" spans="13:18" x14ac:dyDescent="0.25">
      <c r="M729" s="20"/>
      <c r="N729" s="20"/>
      <c r="O729" s="20"/>
      <c r="P729" s="20"/>
      <c r="Q729" s="20"/>
      <c r="R729" s="20"/>
    </row>
    <row r="730" spans="13:18" x14ac:dyDescent="0.25">
      <c r="M730" s="20"/>
      <c r="N730" s="20"/>
      <c r="O730" s="20"/>
      <c r="P730" s="20"/>
      <c r="Q730" s="20"/>
      <c r="R730" s="20"/>
    </row>
    <row r="731" spans="13:18" x14ac:dyDescent="0.25">
      <c r="M731" s="20"/>
      <c r="N731" s="20"/>
      <c r="O731" s="20"/>
      <c r="P731" s="20"/>
      <c r="Q731" s="20"/>
      <c r="R731" s="20"/>
    </row>
    <row r="732" spans="13:18" x14ac:dyDescent="0.25">
      <c r="M732" s="20"/>
      <c r="N732" s="20"/>
      <c r="O732" s="20"/>
      <c r="P732" s="20"/>
      <c r="Q732" s="20"/>
      <c r="R732" s="20"/>
    </row>
    <row r="733" spans="13:18" x14ac:dyDescent="0.25">
      <c r="M733" s="20"/>
      <c r="N733" s="20"/>
      <c r="O733" s="20"/>
      <c r="P733" s="20"/>
      <c r="Q733" s="20"/>
      <c r="R733" s="20"/>
    </row>
    <row r="734" spans="13:18" x14ac:dyDescent="0.25">
      <c r="M734" s="20"/>
      <c r="N734" s="20"/>
      <c r="O734" s="20"/>
      <c r="P734" s="20"/>
      <c r="Q734" s="20"/>
      <c r="R734" s="20"/>
    </row>
    <row r="735" spans="13:18" x14ac:dyDescent="0.25">
      <c r="M735" s="20"/>
      <c r="N735" s="20"/>
      <c r="O735" s="20"/>
      <c r="P735" s="20"/>
      <c r="Q735" s="20"/>
      <c r="R735" s="20"/>
    </row>
    <row r="736" spans="13:18" x14ac:dyDescent="0.25">
      <c r="M736" s="20"/>
      <c r="N736" s="20"/>
      <c r="O736" s="20"/>
      <c r="P736" s="20"/>
      <c r="Q736" s="20"/>
      <c r="R736" s="20"/>
    </row>
    <row r="737" spans="13:18" x14ac:dyDescent="0.25">
      <c r="M737" s="20"/>
      <c r="N737" s="20"/>
      <c r="O737" s="20"/>
      <c r="P737" s="20"/>
      <c r="Q737" s="20"/>
      <c r="R737" s="20"/>
    </row>
    <row r="738" spans="13:18" x14ac:dyDescent="0.25">
      <c r="M738" s="20"/>
      <c r="N738" s="20"/>
      <c r="O738" s="20"/>
      <c r="P738" s="20"/>
      <c r="Q738" s="20"/>
      <c r="R738" s="20"/>
    </row>
    <row r="739" spans="13:18" x14ac:dyDescent="0.25">
      <c r="M739" s="20"/>
      <c r="N739" s="20"/>
      <c r="O739" s="20"/>
      <c r="P739" s="20"/>
      <c r="Q739" s="20"/>
      <c r="R739" s="20"/>
    </row>
    <row r="740" spans="13:18" x14ac:dyDescent="0.25">
      <c r="M740" s="20"/>
      <c r="N740" s="20"/>
      <c r="O740" s="20"/>
      <c r="P740" s="20"/>
      <c r="Q740" s="20"/>
      <c r="R740" s="20"/>
    </row>
    <row r="741" spans="13:18" x14ac:dyDescent="0.25">
      <c r="M741" s="20"/>
      <c r="N741" s="20"/>
      <c r="O741" s="20"/>
      <c r="P741" s="20"/>
      <c r="Q741" s="20"/>
      <c r="R741" s="20"/>
    </row>
    <row r="742" spans="13:18" x14ac:dyDescent="0.25">
      <c r="M742" s="20"/>
      <c r="N742" s="20"/>
      <c r="O742" s="20"/>
      <c r="P742" s="20"/>
      <c r="Q742" s="20"/>
      <c r="R742" s="20"/>
    </row>
    <row r="743" spans="13:18" x14ac:dyDescent="0.25">
      <c r="M743" s="20"/>
      <c r="N743" s="20"/>
      <c r="O743" s="20"/>
      <c r="P743" s="20"/>
      <c r="Q743" s="20"/>
      <c r="R743" s="20"/>
    </row>
    <row r="744" spans="13:18" x14ac:dyDescent="0.25">
      <c r="M744" s="20"/>
      <c r="N744" s="20"/>
      <c r="O744" s="20"/>
      <c r="P744" s="20"/>
      <c r="Q744" s="20"/>
      <c r="R744" s="20"/>
    </row>
    <row r="745" spans="13:18" x14ac:dyDescent="0.25">
      <c r="M745" s="20"/>
      <c r="N745" s="20"/>
      <c r="O745" s="20"/>
      <c r="P745" s="20"/>
      <c r="Q745" s="20"/>
      <c r="R745" s="20"/>
    </row>
    <row r="746" spans="13:18" x14ac:dyDescent="0.25">
      <c r="M746" s="20"/>
      <c r="N746" s="20"/>
      <c r="O746" s="20"/>
      <c r="P746" s="20"/>
      <c r="Q746" s="20"/>
      <c r="R746" s="20"/>
    </row>
    <row r="747" spans="13:18" x14ac:dyDescent="0.25">
      <c r="M747" s="20"/>
      <c r="N747" s="20"/>
      <c r="O747" s="20"/>
      <c r="P747" s="20"/>
      <c r="Q747" s="20"/>
      <c r="R747" s="20"/>
    </row>
    <row r="748" spans="13:18" x14ac:dyDescent="0.25">
      <c r="M748" s="20"/>
      <c r="N748" s="20"/>
      <c r="O748" s="20"/>
      <c r="P748" s="20"/>
      <c r="Q748" s="20"/>
      <c r="R748" s="20"/>
    </row>
    <row r="749" spans="13:18" x14ac:dyDescent="0.25">
      <c r="M749" s="20"/>
      <c r="N749" s="20"/>
      <c r="O749" s="20"/>
      <c r="P749" s="20"/>
      <c r="Q749" s="20"/>
      <c r="R749" s="20"/>
    </row>
    <row r="750" spans="13:18" x14ac:dyDescent="0.25">
      <c r="M750" s="20"/>
      <c r="N750" s="20"/>
      <c r="O750" s="20"/>
      <c r="P750" s="20"/>
      <c r="Q750" s="20"/>
      <c r="R750" s="20"/>
    </row>
    <row r="751" spans="13:18" x14ac:dyDescent="0.25">
      <c r="M751" s="20"/>
      <c r="N751" s="20"/>
      <c r="O751" s="20"/>
      <c r="P751" s="20"/>
      <c r="Q751" s="20"/>
      <c r="R751" s="20"/>
    </row>
    <row r="752" spans="13:18" x14ac:dyDescent="0.25">
      <c r="M752" s="20"/>
      <c r="N752" s="20"/>
      <c r="O752" s="20"/>
      <c r="P752" s="20"/>
      <c r="Q752" s="20"/>
      <c r="R752" s="20"/>
    </row>
    <row r="753" spans="13:18" x14ac:dyDescent="0.25">
      <c r="M753" s="20"/>
      <c r="N753" s="20"/>
      <c r="O753" s="20"/>
      <c r="P753" s="20"/>
      <c r="Q753" s="20"/>
      <c r="R753" s="20"/>
    </row>
    <row r="754" spans="13:18" x14ac:dyDescent="0.25">
      <c r="M754" s="20"/>
      <c r="N754" s="20"/>
      <c r="O754" s="20"/>
      <c r="P754" s="20"/>
      <c r="Q754" s="20"/>
      <c r="R754" s="20"/>
    </row>
    <row r="755" spans="13:18" x14ac:dyDescent="0.25">
      <c r="M755" s="20"/>
      <c r="N755" s="20"/>
      <c r="O755" s="20"/>
      <c r="P755" s="20"/>
      <c r="Q755" s="20"/>
      <c r="R755" s="20"/>
    </row>
    <row r="756" spans="13:18" x14ac:dyDescent="0.25">
      <c r="M756" s="20"/>
      <c r="N756" s="20"/>
      <c r="O756" s="20"/>
      <c r="P756" s="20"/>
      <c r="Q756" s="20"/>
      <c r="R756" s="20"/>
    </row>
    <row r="757" spans="13:18" x14ac:dyDescent="0.25">
      <c r="M757" s="20"/>
      <c r="N757" s="20"/>
      <c r="O757" s="20"/>
      <c r="P757" s="20"/>
      <c r="Q757" s="20"/>
      <c r="R757" s="20"/>
    </row>
    <row r="758" spans="13:18" x14ac:dyDescent="0.25">
      <c r="M758" s="20"/>
      <c r="N758" s="20"/>
      <c r="O758" s="20"/>
      <c r="P758" s="20"/>
      <c r="Q758" s="20"/>
      <c r="R758" s="20"/>
    </row>
    <row r="759" spans="13:18" x14ac:dyDescent="0.25">
      <c r="M759" s="20"/>
      <c r="N759" s="20"/>
      <c r="O759" s="20"/>
      <c r="P759" s="20"/>
      <c r="Q759" s="20"/>
      <c r="R759" s="20"/>
    </row>
    <row r="760" spans="13:18" x14ac:dyDescent="0.25">
      <c r="M760" s="20"/>
      <c r="N760" s="20"/>
      <c r="O760" s="20"/>
      <c r="P760" s="20"/>
      <c r="Q760" s="20"/>
      <c r="R760" s="20"/>
    </row>
    <row r="761" spans="13:18" x14ac:dyDescent="0.25">
      <c r="M761" s="20"/>
      <c r="N761" s="20"/>
      <c r="O761" s="20"/>
      <c r="P761" s="20"/>
      <c r="Q761" s="20"/>
      <c r="R761" s="20"/>
    </row>
    <row r="762" spans="13:18" x14ac:dyDescent="0.25">
      <c r="M762" s="20"/>
      <c r="N762" s="20"/>
      <c r="O762" s="20"/>
      <c r="P762" s="20"/>
      <c r="Q762" s="20"/>
      <c r="R762" s="20"/>
    </row>
    <row r="763" spans="13:18" x14ac:dyDescent="0.25">
      <c r="M763" s="20"/>
      <c r="N763" s="20"/>
      <c r="O763" s="20"/>
      <c r="P763" s="20"/>
      <c r="Q763" s="20"/>
      <c r="R763" s="20"/>
    </row>
    <row r="764" spans="13:18" x14ac:dyDescent="0.25">
      <c r="M764" s="20"/>
      <c r="N764" s="20"/>
      <c r="O764" s="20"/>
      <c r="P764" s="20"/>
      <c r="Q764" s="20"/>
      <c r="R764" s="20"/>
    </row>
    <row r="765" spans="13:18" x14ac:dyDescent="0.25">
      <c r="M765" s="20"/>
      <c r="N765" s="20"/>
      <c r="O765" s="20"/>
      <c r="P765" s="20"/>
      <c r="Q765" s="20"/>
      <c r="R765" s="20"/>
    </row>
    <row r="766" spans="13:18" x14ac:dyDescent="0.25">
      <c r="M766" s="20"/>
      <c r="N766" s="20"/>
      <c r="O766" s="20"/>
      <c r="P766" s="20"/>
      <c r="Q766" s="20"/>
      <c r="R766" s="20"/>
    </row>
    <row r="767" spans="13:18" x14ac:dyDescent="0.25">
      <c r="M767" s="20"/>
      <c r="N767" s="20"/>
      <c r="O767" s="20"/>
      <c r="P767" s="20"/>
      <c r="Q767" s="20"/>
      <c r="R767" s="20"/>
    </row>
    <row r="768" spans="13:18" x14ac:dyDescent="0.25">
      <c r="M768" s="20"/>
      <c r="N768" s="20"/>
      <c r="O768" s="20"/>
      <c r="P768" s="20"/>
      <c r="Q768" s="20"/>
      <c r="R768" s="20"/>
    </row>
    <row r="769" spans="13:18" x14ac:dyDescent="0.25">
      <c r="M769" s="20"/>
      <c r="N769" s="20"/>
      <c r="O769" s="20"/>
      <c r="P769" s="20"/>
      <c r="Q769" s="20"/>
      <c r="R769" s="20"/>
    </row>
    <row r="770" spans="13:18" x14ac:dyDescent="0.25">
      <c r="M770" s="20"/>
      <c r="N770" s="20"/>
      <c r="O770" s="20"/>
      <c r="P770" s="20"/>
      <c r="Q770" s="20"/>
      <c r="R770" s="20"/>
    </row>
    <row r="771" spans="13:18" x14ac:dyDescent="0.25">
      <c r="M771" s="20"/>
      <c r="N771" s="20"/>
      <c r="O771" s="20"/>
      <c r="P771" s="20"/>
      <c r="Q771" s="20"/>
      <c r="R771" s="20"/>
    </row>
    <row r="772" spans="13:18" x14ac:dyDescent="0.25">
      <c r="M772" s="20"/>
      <c r="N772" s="20"/>
      <c r="O772" s="20"/>
      <c r="P772" s="20"/>
      <c r="Q772" s="20"/>
      <c r="R772" s="20"/>
    </row>
    <row r="773" spans="13:18" x14ac:dyDescent="0.25">
      <c r="M773" s="20"/>
      <c r="N773" s="20"/>
      <c r="O773" s="20"/>
      <c r="P773" s="20"/>
      <c r="Q773" s="20"/>
      <c r="R773" s="20"/>
    </row>
    <row r="774" spans="13:18" x14ac:dyDescent="0.25">
      <c r="M774" s="20"/>
      <c r="N774" s="20"/>
      <c r="O774" s="20"/>
      <c r="P774" s="20"/>
      <c r="Q774" s="20"/>
      <c r="R774" s="20"/>
    </row>
    <row r="775" spans="13:18" x14ac:dyDescent="0.25">
      <c r="M775" s="20"/>
      <c r="N775" s="20"/>
      <c r="O775" s="20"/>
      <c r="P775" s="20"/>
      <c r="Q775" s="20"/>
      <c r="R775" s="20"/>
    </row>
    <row r="776" spans="13:18" x14ac:dyDescent="0.25">
      <c r="M776" s="20"/>
      <c r="N776" s="20"/>
      <c r="O776" s="20"/>
      <c r="P776" s="20"/>
      <c r="Q776" s="20"/>
      <c r="R776" s="20"/>
    </row>
    <row r="777" spans="13:18" x14ac:dyDescent="0.25">
      <c r="M777" s="20"/>
      <c r="N777" s="20"/>
      <c r="O777" s="20"/>
      <c r="P777" s="20"/>
      <c r="Q777" s="20"/>
      <c r="R777" s="20"/>
    </row>
    <row r="778" spans="13:18" x14ac:dyDescent="0.25">
      <c r="M778" s="20"/>
      <c r="N778" s="20"/>
      <c r="O778" s="20"/>
      <c r="P778" s="20"/>
      <c r="Q778" s="20"/>
      <c r="R778" s="20"/>
    </row>
    <row r="779" spans="13:18" x14ac:dyDescent="0.25">
      <c r="M779" s="20"/>
      <c r="N779" s="20"/>
      <c r="O779" s="20"/>
      <c r="P779" s="20"/>
      <c r="Q779" s="20"/>
      <c r="R779" s="20"/>
    </row>
    <row r="780" spans="13:18" x14ac:dyDescent="0.25">
      <c r="M780" s="20"/>
      <c r="N780" s="20"/>
      <c r="O780" s="20"/>
      <c r="P780" s="20"/>
      <c r="Q780" s="20"/>
      <c r="R780" s="20"/>
    </row>
    <row r="781" spans="13:18" x14ac:dyDescent="0.25">
      <c r="M781" s="20"/>
      <c r="N781" s="20"/>
      <c r="O781" s="20"/>
      <c r="P781" s="20"/>
      <c r="Q781" s="20"/>
      <c r="R781" s="20"/>
    </row>
    <row r="782" spans="13:18" x14ac:dyDescent="0.25">
      <c r="M782" s="20"/>
      <c r="N782" s="20"/>
      <c r="O782" s="20"/>
      <c r="P782" s="20"/>
      <c r="Q782" s="20"/>
      <c r="R782" s="20"/>
    </row>
    <row r="783" spans="13:18" x14ac:dyDescent="0.25">
      <c r="M783" s="20"/>
      <c r="N783" s="20"/>
      <c r="O783" s="20"/>
      <c r="P783" s="20"/>
      <c r="Q783" s="20"/>
      <c r="R783" s="20"/>
    </row>
    <row r="784" spans="13:18" x14ac:dyDescent="0.25">
      <c r="M784" s="20"/>
      <c r="N784" s="20"/>
      <c r="O784" s="20"/>
      <c r="P784" s="20"/>
      <c r="Q784" s="20"/>
      <c r="R784" s="20"/>
    </row>
    <row r="785" spans="13:18" x14ac:dyDescent="0.25">
      <c r="M785" s="20"/>
      <c r="N785" s="20"/>
      <c r="O785" s="20"/>
      <c r="P785" s="20"/>
      <c r="Q785" s="20"/>
      <c r="R785" s="20"/>
    </row>
    <row r="786" spans="13:18" x14ac:dyDescent="0.25">
      <c r="M786" s="20"/>
      <c r="N786" s="20"/>
      <c r="O786" s="20"/>
      <c r="P786" s="20"/>
      <c r="Q786" s="20"/>
      <c r="R786" s="20"/>
    </row>
    <row r="787" spans="13:18" x14ac:dyDescent="0.25">
      <c r="M787" s="20"/>
      <c r="N787" s="20"/>
      <c r="O787" s="20"/>
      <c r="P787" s="20"/>
      <c r="Q787" s="20"/>
      <c r="R787" s="20"/>
    </row>
    <row r="788" spans="13:18" x14ac:dyDescent="0.25">
      <c r="M788" s="20"/>
      <c r="N788" s="20"/>
      <c r="O788" s="20"/>
      <c r="P788" s="20"/>
      <c r="Q788" s="20"/>
      <c r="R788" s="20"/>
    </row>
    <row r="789" spans="13:18" x14ac:dyDescent="0.25">
      <c r="M789" s="20"/>
      <c r="N789" s="20"/>
      <c r="O789" s="20"/>
      <c r="P789" s="20"/>
      <c r="Q789" s="20"/>
      <c r="R789" s="20"/>
    </row>
    <row r="790" spans="13:18" x14ac:dyDescent="0.25">
      <c r="M790" s="20"/>
      <c r="N790" s="20"/>
      <c r="O790" s="20"/>
      <c r="P790" s="20"/>
      <c r="Q790" s="20"/>
      <c r="R790" s="20"/>
    </row>
    <row r="791" spans="13:18" x14ac:dyDescent="0.25">
      <c r="M791" s="20"/>
      <c r="N791" s="20"/>
      <c r="O791" s="20"/>
      <c r="P791" s="20"/>
      <c r="Q791" s="20"/>
      <c r="R791" s="20"/>
    </row>
    <row r="792" spans="13:18" x14ac:dyDescent="0.25">
      <c r="M792" s="20"/>
      <c r="N792" s="20"/>
      <c r="O792" s="20"/>
      <c r="P792" s="20"/>
      <c r="Q792" s="20"/>
      <c r="R792" s="20"/>
    </row>
    <row r="793" spans="13:18" x14ac:dyDescent="0.25">
      <c r="M793" s="20"/>
      <c r="N793" s="20"/>
      <c r="O793" s="20"/>
      <c r="P793" s="20"/>
      <c r="Q793" s="20"/>
      <c r="R793" s="20"/>
    </row>
    <row r="794" spans="13:18" x14ac:dyDescent="0.25">
      <c r="M794" s="20"/>
      <c r="N794" s="20"/>
      <c r="O794" s="20"/>
      <c r="P794" s="20"/>
      <c r="Q794" s="20"/>
      <c r="R794" s="20"/>
    </row>
    <row r="795" spans="13:18" x14ac:dyDescent="0.25">
      <c r="M795" s="20"/>
      <c r="N795" s="20"/>
      <c r="O795" s="20"/>
      <c r="P795" s="20"/>
      <c r="Q795" s="20"/>
      <c r="R795" s="20"/>
    </row>
    <row r="796" spans="13:18" x14ac:dyDescent="0.25">
      <c r="M796" s="20"/>
      <c r="N796" s="20"/>
      <c r="O796" s="20"/>
      <c r="P796" s="20"/>
      <c r="Q796" s="20"/>
      <c r="R796" s="20"/>
    </row>
    <row r="797" spans="13:18" x14ac:dyDescent="0.25">
      <c r="M797" s="20"/>
      <c r="N797" s="20"/>
      <c r="O797" s="20"/>
      <c r="P797" s="20"/>
      <c r="Q797" s="20"/>
      <c r="R797" s="20"/>
    </row>
    <row r="798" spans="13:18" x14ac:dyDescent="0.25">
      <c r="M798" s="20"/>
      <c r="N798" s="20"/>
      <c r="O798" s="20"/>
      <c r="P798" s="20"/>
      <c r="Q798" s="20"/>
      <c r="R798" s="20"/>
    </row>
    <row r="799" spans="13:18" x14ac:dyDescent="0.25">
      <c r="M799" s="20"/>
      <c r="N799" s="20"/>
      <c r="O799" s="20"/>
      <c r="P799" s="20"/>
      <c r="Q799" s="20"/>
      <c r="R799" s="20"/>
    </row>
    <row r="800" spans="13:18" x14ac:dyDescent="0.25">
      <c r="M800" s="20"/>
      <c r="N800" s="20"/>
      <c r="O800" s="20"/>
      <c r="P800" s="20"/>
      <c r="Q800" s="20"/>
      <c r="R800" s="20"/>
    </row>
    <row r="801" spans="13:18" x14ac:dyDescent="0.25">
      <c r="M801" s="20"/>
      <c r="N801" s="20"/>
      <c r="O801" s="20"/>
      <c r="P801" s="20"/>
      <c r="Q801" s="20"/>
      <c r="R801" s="20"/>
    </row>
    <row r="802" spans="13:18" x14ac:dyDescent="0.25">
      <c r="M802" s="20"/>
      <c r="N802" s="20"/>
      <c r="O802" s="20"/>
      <c r="P802" s="20"/>
      <c r="Q802" s="20"/>
      <c r="R802" s="20"/>
    </row>
    <row r="803" spans="13:18" x14ac:dyDescent="0.25">
      <c r="M803" s="20"/>
      <c r="N803" s="20"/>
      <c r="O803" s="20"/>
      <c r="P803" s="20"/>
      <c r="Q803" s="20"/>
      <c r="R803" s="20"/>
    </row>
    <row r="804" spans="13:18" x14ac:dyDescent="0.25">
      <c r="M804" s="20"/>
      <c r="N804" s="20"/>
      <c r="O804" s="20"/>
      <c r="P804" s="20"/>
      <c r="Q804" s="20"/>
      <c r="R804" s="20"/>
    </row>
    <row r="805" spans="13:18" x14ac:dyDescent="0.25">
      <c r="M805" s="20"/>
      <c r="N805" s="20"/>
      <c r="O805" s="20"/>
      <c r="P805" s="20"/>
      <c r="Q805" s="20"/>
      <c r="R805" s="20"/>
    </row>
    <row r="806" spans="13:18" x14ac:dyDescent="0.25">
      <c r="M806" s="20"/>
      <c r="N806" s="20"/>
      <c r="O806" s="20"/>
      <c r="P806" s="20"/>
      <c r="Q806" s="20"/>
      <c r="R806" s="20"/>
    </row>
    <row r="807" spans="13:18" x14ac:dyDescent="0.25">
      <c r="M807" s="20"/>
      <c r="N807" s="20"/>
      <c r="O807" s="20"/>
      <c r="P807" s="20"/>
      <c r="Q807" s="20"/>
      <c r="R807" s="20"/>
    </row>
    <row r="808" spans="13:18" x14ac:dyDescent="0.25">
      <c r="M808" s="20"/>
      <c r="N808" s="20"/>
      <c r="O808" s="20"/>
      <c r="P808" s="20"/>
      <c r="Q808" s="20"/>
      <c r="R808" s="20"/>
    </row>
    <row r="809" spans="13:18" x14ac:dyDescent="0.25">
      <c r="M809" s="20"/>
      <c r="N809" s="20"/>
      <c r="O809" s="20"/>
      <c r="P809" s="20"/>
      <c r="Q809" s="20"/>
      <c r="R809" s="20"/>
    </row>
    <row r="810" spans="13:18" x14ac:dyDescent="0.25">
      <c r="M810" s="20"/>
      <c r="N810" s="20"/>
      <c r="O810" s="20"/>
      <c r="P810" s="20"/>
      <c r="Q810" s="20"/>
      <c r="R810" s="20"/>
    </row>
    <row r="811" spans="13:18" x14ac:dyDescent="0.25">
      <c r="M811" s="20"/>
      <c r="N811" s="20"/>
      <c r="O811" s="20"/>
      <c r="P811" s="20"/>
      <c r="Q811" s="20"/>
      <c r="R811" s="20"/>
    </row>
    <row r="812" spans="13:18" x14ac:dyDescent="0.25">
      <c r="M812" s="20"/>
      <c r="N812" s="20"/>
      <c r="O812" s="20"/>
      <c r="P812" s="20"/>
      <c r="Q812" s="20"/>
      <c r="R812" s="20"/>
    </row>
    <row r="813" spans="13:18" x14ac:dyDescent="0.25">
      <c r="M813" s="20"/>
      <c r="N813" s="20"/>
      <c r="O813" s="20"/>
      <c r="P813" s="20"/>
      <c r="Q813" s="20"/>
      <c r="R813" s="20"/>
    </row>
    <row r="814" spans="13:18" x14ac:dyDescent="0.25">
      <c r="M814" s="20"/>
      <c r="N814" s="20"/>
      <c r="O814" s="20"/>
      <c r="P814" s="20"/>
      <c r="Q814" s="20"/>
      <c r="R814" s="20"/>
    </row>
    <row r="815" spans="13:18" x14ac:dyDescent="0.25">
      <c r="M815" s="20"/>
      <c r="N815" s="20"/>
      <c r="O815" s="20"/>
      <c r="P815" s="20"/>
      <c r="Q815" s="20"/>
      <c r="R815" s="20"/>
    </row>
    <row r="816" spans="13:18" x14ac:dyDescent="0.25">
      <c r="M816" s="20"/>
      <c r="N816" s="20"/>
      <c r="O816" s="20"/>
      <c r="P816" s="20"/>
      <c r="Q816" s="20"/>
      <c r="R816" s="20"/>
    </row>
    <row r="817" spans="13:18" x14ac:dyDescent="0.25">
      <c r="M817" s="20"/>
      <c r="N817" s="20"/>
      <c r="O817" s="20"/>
      <c r="P817" s="20"/>
      <c r="Q817" s="20"/>
      <c r="R817" s="20"/>
    </row>
    <row r="818" spans="13:18" x14ac:dyDescent="0.25">
      <c r="M818" s="20"/>
      <c r="N818" s="20"/>
      <c r="O818" s="20"/>
      <c r="P818" s="20"/>
      <c r="Q818" s="20"/>
      <c r="R818" s="20"/>
    </row>
    <row r="819" spans="13:18" x14ac:dyDescent="0.25">
      <c r="M819" s="20"/>
      <c r="N819" s="20"/>
      <c r="O819" s="20"/>
      <c r="P819" s="20"/>
      <c r="Q819" s="20"/>
      <c r="R819" s="20"/>
    </row>
    <row r="820" spans="13:18" x14ac:dyDescent="0.25">
      <c r="M820" s="20"/>
      <c r="N820" s="20"/>
      <c r="O820" s="20"/>
      <c r="P820" s="20"/>
      <c r="Q820" s="20"/>
      <c r="R820" s="20"/>
    </row>
    <row r="821" spans="13:18" x14ac:dyDescent="0.25">
      <c r="M821" s="20"/>
      <c r="N821" s="20"/>
      <c r="O821" s="20"/>
      <c r="P821" s="20"/>
      <c r="Q821" s="20"/>
      <c r="R821" s="20"/>
    </row>
    <row r="822" spans="13:18" x14ac:dyDescent="0.25">
      <c r="M822" s="20"/>
      <c r="N822" s="20"/>
      <c r="O822" s="20"/>
      <c r="P822" s="20"/>
      <c r="Q822" s="20"/>
      <c r="R822" s="20"/>
    </row>
    <row r="823" spans="13:18" x14ac:dyDescent="0.25">
      <c r="M823" s="20"/>
      <c r="N823" s="20"/>
      <c r="O823" s="20"/>
      <c r="P823" s="20"/>
      <c r="Q823" s="20"/>
      <c r="R823" s="20"/>
    </row>
    <row r="824" spans="13:18" x14ac:dyDescent="0.25">
      <c r="M824" s="20"/>
      <c r="N824" s="20"/>
      <c r="O824" s="20"/>
      <c r="P824" s="20"/>
      <c r="Q824" s="20"/>
      <c r="R824" s="20"/>
    </row>
    <row r="825" spans="13:18" x14ac:dyDescent="0.25">
      <c r="M825" s="20"/>
      <c r="N825" s="20"/>
      <c r="O825" s="20"/>
      <c r="P825" s="20"/>
      <c r="Q825" s="20"/>
      <c r="R825" s="20"/>
    </row>
    <row r="826" spans="13:18" x14ac:dyDescent="0.25">
      <c r="M826" s="20"/>
      <c r="N826" s="20"/>
      <c r="O826" s="20"/>
      <c r="P826" s="20"/>
      <c r="Q826" s="20"/>
      <c r="R826" s="20"/>
    </row>
    <row r="827" spans="13:18" x14ac:dyDescent="0.25">
      <c r="M827" s="20"/>
      <c r="N827" s="20"/>
      <c r="O827" s="20"/>
      <c r="P827" s="20"/>
      <c r="Q827" s="20"/>
      <c r="R827" s="20"/>
    </row>
    <row r="828" spans="13:18" x14ac:dyDescent="0.25">
      <c r="M828" s="20"/>
      <c r="N828" s="20"/>
      <c r="O828" s="20"/>
      <c r="P828" s="20"/>
      <c r="Q828" s="20"/>
      <c r="R828" s="20"/>
    </row>
    <row r="829" spans="13:18" x14ac:dyDescent="0.25">
      <c r="M829" s="20"/>
      <c r="N829" s="20"/>
      <c r="O829" s="20"/>
      <c r="P829" s="20"/>
      <c r="Q829" s="20"/>
      <c r="R829" s="20"/>
    </row>
    <row r="830" spans="13:18" x14ac:dyDescent="0.25">
      <c r="M830" s="20"/>
      <c r="N830" s="20"/>
      <c r="O830" s="20"/>
      <c r="P830" s="20"/>
      <c r="Q830" s="20"/>
      <c r="R830" s="20"/>
    </row>
    <row r="831" spans="13:18" x14ac:dyDescent="0.25">
      <c r="M831" s="20"/>
      <c r="N831" s="20"/>
      <c r="O831" s="20"/>
      <c r="P831" s="20"/>
      <c r="Q831" s="20"/>
      <c r="R831" s="20"/>
    </row>
    <row r="832" spans="13:18" x14ac:dyDescent="0.25">
      <c r="M832" s="20"/>
      <c r="N832" s="20"/>
      <c r="O832" s="20"/>
      <c r="P832" s="20"/>
      <c r="Q832" s="20"/>
      <c r="R832" s="20"/>
    </row>
    <row r="833" spans="13:18" x14ac:dyDescent="0.25">
      <c r="M833" s="20"/>
      <c r="N833" s="20"/>
      <c r="O833" s="20"/>
      <c r="P833" s="20"/>
      <c r="Q833" s="20"/>
      <c r="R833" s="20"/>
    </row>
    <row r="834" spans="13:18" x14ac:dyDescent="0.25">
      <c r="M834" s="20"/>
      <c r="N834" s="20"/>
      <c r="O834" s="20"/>
      <c r="P834" s="20"/>
      <c r="Q834" s="20"/>
      <c r="R834" s="20"/>
    </row>
    <row r="835" spans="13:18" x14ac:dyDescent="0.25">
      <c r="M835" s="20"/>
      <c r="N835" s="20"/>
      <c r="O835" s="20"/>
      <c r="P835" s="20"/>
      <c r="Q835" s="20"/>
      <c r="R835" s="20"/>
    </row>
    <row r="836" spans="13:18" x14ac:dyDescent="0.25">
      <c r="M836" s="20"/>
      <c r="N836" s="20"/>
      <c r="O836" s="20"/>
      <c r="P836" s="20"/>
      <c r="Q836" s="20"/>
      <c r="R836" s="20"/>
    </row>
    <row r="837" spans="13:18" x14ac:dyDescent="0.25">
      <c r="M837" s="20"/>
      <c r="N837" s="20"/>
      <c r="O837" s="20"/>
      <c r="P837" s="20"/>
      <c r="Q837" s="20"/>
      <c r="R837" s="20"/>
    </row>
    <row r="838" spans="13:18" x14ac:dyDescent="0.25">
      <c r="M838" s="20"/>
      <c r="N838" s="20"/>
      <c r="O838" s="20"/>
      <c r="P838" s="20"/>
      <c r="Q838" s="20"/>
      <c r="R838" s="20"/>
    </row>
    <row r="839" spans="13:18" x14ac:dyDescent="0.25">
      <c r="M839" s="20"/>
      <c r="N839" s="20"/>
      <c r="O839" s="20"/>
      <c r="P839" s="20"/>
      <c r="Q839" s="20"/>
      <c r="R839" s="20"/>
    </row>
    <row r="840" spans="13:18" x14ac:dyDescent="0.25">
      <c r="M840" s="20"/>
      <c r="N840" s="20"/>
      <c r="O840" s="20"/>
      <c r="P840" s="20"/>
      <c r="Q840" s="20"/>
      <c r="R840" s="20"/>
    </row>
    <row r="841" spans="13:18" x14ac:dyDescent="0.25">
      <c r="M841" s="20"/>
      <c r="N841" s="20"/>
      <c r="O841" s="20"/>
      <c r="P841" s="20"/>
      <c r="Q841" s="20"/>
      <c r="R841" s="20"/>
    </row>
    <row r="842" spans="13:18" x14ac:dyDescent="0.25">
      <c r="M842" s="20"/>
      <c r="N842" s="20"/>
      <c r="O842" s="20"/>
      <c r="P842" s="20"/>
      <c r="Q842" s="20"/>
      <c r="R842" s="20"/>
    </row>
    <row r="843" spans="13:18" x14ac:dyDescent="0.25">
      <c r="M843" s="20"/>
      <c r="N843" s="20"/>
      <c r="O843" s="20"/>
      <c r="P843" s="20"/>
      <c r="Q843" s="20"/>
      <c r="R843" s="20"/>
    </row>
    <row r="844" spans="13:18" x14ac:dyDescent="0.25">
      <c r="M844" s="20"/>
      <c r="N844" s="20"/>
      <c r="O844" s="20"/>
      <c r="P844" s="20"/>
      <c r="Q844" s="20"/>
      <c r="R844" s="20"/>
    </row>
    <row r="845" spans="13:18" x14ac:dyDescent="0.25">
      <c r="M845" s="20"/>
      <c r="N845" s="20"/>
      <c r="O845" s="20"/>
      <c r="P845" s="20"/>
      <c r="Q845" s="20"/>
      <c r="R845" s="20"/>
    </row>
    <row r="846" spans="13:18" x14ac:dyDescent="0.25">
      <c r="M846" s="20"/>
      <c r="N846" s="20"/>
      <c r="O846" s="20"/>
      <c r="P846" s="20"/>
      <c r="Q846" s="20"/>
      <c r="R846" s="20"/>
    </row>
    <row r="847" spans="13:18" x14ac:dyDescent="0.25">
      <c r="M847" s="20"/>
      <c r="N847" s="20"/>
      <c r="O847" s="20"/>
      <c r="P847" s="20"/>
      <c r="Q847" s="20"/>
      <c r="R847" s="20"/>
    </row>
    <row r="848" spans="13:18" x14ac:dyDescent="0.25">
      <c r="M848" s="20"/>
      <c r="N848" s="20"/>
      <c r="O848" s="20"/>
      <c r="P848" s="20"/>
      <c r="Q848" s="20"/>
      <c r="R848" s="20"/>
    </row>
    <row r="849" spans="13:18" x14ac:dyDescent="0.25">
      <c r="M849" s="20"/>
      <c r="N849" s="20"/>
      <c r="O849" s="20"/>
      <c r="P849" s="20"/>
      <c r="Q849" s="20"/>
      <c r="R849" s="20"/>
    </row>
    <row r="850" spans="13:18" x14ac:dyDescent="0.25">
      <c r="M850" s="20"/>
      <c r="N850" s="20"/>
      <c r="O850" s="20"/>
      <c r="P850" s="20"/>
      <c r="Q850" s="20"/>
      <c r="R850" s="20"/>
    </row>
    <row r="851" spans="13:18" x14ac:dyDescent="0.25">
      <c r="M851" s="20"/>
      <c r="N851" s="20"/>
      <c r="O851" s="20"/>
      <c r="P851" s="20"/>
      <c r="Q851" s="20"/>
      <c r="R851" s="20"/>
    </row>
    <row r="852" spans="13:18" x14ac:dyDescent="0.25">
      <c r="M852" s="20"/>
      <c r="N852" s="20"/>
      <c r="O852" s="20"/>
      <c r="P852" s="20"/>
      <c r="Q852" s="20"/>
      <c r="R852" s="20"/>
    </row>
    <row r="853" spans="13:18" x14ac:dyDescent="0.25">
      <c r="M853" s="20"/>
      <c r="N853" s="20"/>
      <c r="O853" s="20"/>
      <c r="P853" s="20"/>
      <c r="Q853" s="20"/>
      <c r="R853" s="20"/>
    </row>
    <row r="854" spans="13:18" x14ac:dyDescent="0.25">
      <c r="M854" s="20"/>
      <c r="N854" s="20"/>
      <c r="O854" s="20"/>
      <c r="P854" s="20"/>
      <c r="Q854" s="20"/>
      <c r="R854" s="20"/>
    </row>
    <row r="855" spans="13:18" x14ac:dyDescent="0.25">
      <c r="M855" s="20"/>
      <c r="N855" s="20"/>
      <c r="O855" s="20"/>
      <c r="P855" s="20"/>
      <c r="Q855" s="20"/>
      <c r="R855" s="20"/>
    </row>
    <row r="856" spans="13:18" x14ac:dyDescent="0.25">
      <c r="M856" s="20"/>
      <c r="N856" s="20"/>
      <c r="O856" s="20"/>
      <c r="P856" s="20"/>
      <c r="Q856" s="20"/>
      <c r="R856" s="20"/>
    </row>
    <row r="857" spans="13:18" x14ac:dyDescent="0.25">
      <c r="M857" s="20"/>
      <c r="N857" s="20"/>
      <c r="O857" s="20"/>
      <c r="P857" s="20"/>
      <c r="Q857" s="20"/>
      <c r="R857" s="20"/>
    </row>
    <row r="858" spans="13:18" x14ac:dyDescent="0.25">
      <c r="M858" s="20"/>
      <c r="N858" s="20"/>
      <c r="O858" s="20"/>
      <c r="P858" s="20"/>
      <c r="Q858" s="20"/>
      <c r="R858" s="20"/>
    </row>
    <row r="859" spans="13:18" x14ac:dyDescent="0.25">
      <c r="M859" s="20"/>
      <c r="N859" s="20"/>
      <c r="O859" s="20"/>
      <c r="P859" s="20"/>
      <c r="Q859" s="20"/>
      <c r="R859" s="20"/>
    </row>
    <row r="860" spans="13:18" x14ac:dyDescent="0.25">
      <c r="M860" s="20"/>
      <c r="N860" s="20"/>
      <c r="O860" s="20"/>
      <c r="P860" s="20"/>
      <c r="Q860" s="20"/>
      <c r="R860" s="20"/>
    </row>
    <row r="861" spans="13:18" x14ac:dyDescent="0.25">
      <c r="M861" s="20"/>
      <c r="N861" s="20"/>
      <c r="O861" s="20"/>
      <c r="P861" s="20"/>
      <c r="Q861" s="20"/>
      <c r="R861" s="20"/>
    </row>
    <row r="862" spans="13:18" x14ac:dyDescent="0.25">
      <c r="M862" s="20"/>
      <c r="N862" s="20"/>
      <c r="O862" s="20"/>
      <c r="P862" s="20"/>
      <c r="Q862" s="20"/>
      <c r="R862" s="20"/>
    </row>
    <row r="863" spans="13:18" x14ac:dyDescent="0.25">
      <c r="M863" s="20"/>
      <c r="N863" s="20"/>
      <c r="O863" s="20"/>
      <c r="P863" s="20"/>
      <c r="Q863" s="20"/>
      <c r="R863" s="20"/>
    </row>
    <row r="864" spans="13:18" x14ac:dyDescent="0.25">
      <c r="M864" s="20"/>
      <c r="N864" s="20"/>
      <c r="O864" s="20"/>
      <c r="P864" s="20"/>
      <c r="Q864" s="20"/>
      <c r="R864" s="20"/>
    </row>
    <row r="865" spans="13:18" x14ac:dyDescent="0.25">
      <c r="M865" s="20"/>
      <c r="N865" s="20"/>
      <c r="O865" s="20"/>
      <c r="P865" s="20"/>
      <c r="Q865" s="20"/>
      <c r="R865" s="20"/>
    </row>
    <row r="866" spans="13:18" x14ac:dyDescent="0.25">
      <c r="M866" s="20"/>
      <c r="N866" s="20"/>
      <c r="O866" s="20"/>
      <c r="P866" s="20"/>
      <c r="Q866" s="20"/>
      <c r="R866" s="20"/>
    </row>
    <row r="867" spans="13:18" x14ac:dyDescent="0.25">
      <c r="M867" s="20"/>
      <c r="N867" s="20"/>
      <c r="O867" s="20"/>
      <c r="P867" s="20"/>
      <c r="Q867" s="20"/>
      <c r="R867" s="20"/>
    </row>
    <row r="868" spans="13:18" x14ac:dyDescent="0.25">
      <c r="M868" s="20"/>
      <c r="N868" s="20"/>
      <c r="O868" s="20"/>
      <c r="P868" s="20"/>
      <c r="Q868" s="20"/>
      <c r="R868" s="20"/>
    </row>
    <row r="869" spans="13:18" x14ac:dyDescent="0.25">
      <c r="M869" s="20"/>
      <c r="N869" s="20"/>
      <c r="O869" s="20"/>
      <c r="P869" s="20"/>
      <c r="Q869" s="20"/>
      <c r="R869" s="20"/>
    </row>
    <row r="870" spans="13:18" x14ac:dyDescent="0.25">
      <c r="M870" s="20"/>
      <c r="N870" s="20"/>
      <c r="O870" s="20"/>
      <c r="P870" s="20"/>
      <c r="Q870" s="20"/>
      <c r="R870" s="20"/>
    </row>
    <row r="871" spans="13:18" x14ac:dyDescent="0.25">
      <c r="M871" s="20"/>
      <c r="N871" s="20"/>
      <c r="O871" s="20"/>
      <c r="P871" s="20"/>
      <c r="Q871" s="20"/>
      <c r="R871" s="20"/>
    </row>
    <row r="872" spans="13:18" x14ac:dyDescent="0.25">
      <c r="M872" s="20"/>
      <c r="N872" s="20"/>
      <c r="O872" s="20"/>
      <c r="P872" s="20"/>
      <c r="Q872" s="20"/>
      <c r="R872" s="20"/>
    </row>
    <row r="873" spans="13:18" x14ac:dyDescent="0.25">
      <c r="M873" s="20"/>
      <c r="N873" s="20"/>
      <c r="O873" s="20"/>
      <c r="P873" s="20"/>
      <c r="Q873" s="20"/>
      <c r="R873" s="20"/>
    </row>
    <row r="874" spans="13:18" x14ac:dyDescent="0.25">
      <c r="M874" s="20"/>
      <c r="N874" s="20"/>
      <c r="O874" s="20"/>
      <c r="P874" s="20"/>
      <c r="Q874" s="20"/>
      <c r="R874" s="20"/>
    </row>
    <row r="875" spans="13:18" x14ac:dyDescent="0.25">
      <c r="M875" s="20"/>
      <c r="N875" s="20"/>
      <c r="O875" s="20"/>
      <c r="P875" s="20"/>
      <c r="Q875" s="20"/>
      <c r="R875" s="20"/>
    </row>
    <row r="876" spans="13:18" x14ac:dyDescent="0.25">
      <c r="M876" s="20"/>
      <c r="N876" s="20"/>
      <c r="O876" s="20"/>
      <c r="P876" s="20"/>
      <c r="Q876" s="20"/>
      <c r="R876" s="20"/>
    </row>
    <row r="877" spans="13:18" x14ac:dyDescent="0.25">
      <c r="M877" s="20"/>
      <c r="N877" s="20"/>
      <c r="O877" s="20"/>
      <c r="P877" s="20"/>
      <c r="Q877" s="20"/>
      <c r="R877" s="20"/>
    </row>
    <row r="878" spans="13:18" x14ac:dyDescent="0.25">
      <c r="M878" s="20"/>
      <c r="N878" s="20"/>
      <c r="O878" s="20"/>
      <c r="P878" s="20"/>
      <c r="Q878" s="20"/>
      <c r="R878" s="20"/>
    </row>
    <row r="879" spans="13:18" x14ac:dyDescent="0.25">
      <c r="M879" s="20"/>
      <c r="N879" s="20"/>
      <c r="O879" s="20"/>
      <c r="P879" s="20"/>
      <c r="Q879" s="20"/>
      <c r="R879" s="20"/>
    </row>
    <row r="880" spans="13:18" x14ac:dyDescent="0.25">
      <c r="M880" s="20"/>
      <c r="N880" s="20"/>
      <c r="O880" s="20"/>
      <c r="P880" s="20"/>
      <c r="Q880" s="20"/>
      <c r="R880" s="20"/>
    </row>
    <row r="881" spans="13:18" x14ac:dyDescent="0.25">
      <c r="M881" s="20"/>
      <c r="N881" s="20"/>
      <c r="O881" s="20"/>
      <c r="P881" s="20"/>
      <c r="Q881" s="20"/>
      <c r="R881" s="20"/>
    </row>
    <row r="882" spans="13:18" x14ac:dyDescent="0.25">
      <c r="M882" s="20"/>
      <c r="N882" s="20"/>
      <c r="O882" s="20"/>
      <c r="P882" s="20"/>
      <c r="Q882" s="20"/>
      <c r="R882" s="20"/>
    </row>
    <row r="883" spans="13:18" x14ac:dyDescent="0.25">
      <c r="M883" s="20"/>
      <c r="N883" s="20"/>
      <c r="O883" s="20"/>
      <c r="P883" s="20"/>
      <c r="Q883" s="20"/>
      <c r="R883" s="20"/>
    </row>
    <row r="884" spans="13:18" x14ac:dyDescent="0.25">
      <c r="M884" s="20"/>
      <c r="N884" s="20"/>
      <c r="O884" s="20"/>
      <c r="P884" s="20"/>
      <c r="Q884" s="20"/>
      <c r="R884" s="20"/>
    </row>
    <row r="885" spans="13:18" x14ac:dyDescent="0.25">
      <c r="M885" s="20"/>
      <c r="N885" s="20"/>
      <c r="O885" s="20"/>
      <c r="P885" s="20"/>
      <c r="Q885" s="20"/>
      <c r="R885" s="20"/>
    </row>
    <row r="886" spans="13:18" x14ac:dyDescent="0.25">
      <c r="M886" s="20"/>
      <c r="N886" s="20"/>
      <c r="O886" s="20"/>
      <c r="P886" s="20"/>
      <c r="Q886" s="20"/>
      <c r="R886" s="20"/>
    </row>
    <row r="887" spans="13:18" x14ac:dyDescent="0.25">
      <c r="M887" s="20"/>
      <c r="N887" s="20"/>
      <c r="O887" s="20"/>
      <c r="P887" s="20"/>
      <c r="Q887" s="20"/>
      <c r="R887" s="20"/>
    </row>
    <row r="888" spans="13:18" x14ac:dyDescent="0.25">
      <c r="M888" s="20"/>
      <c r="N888" s="20"/>
      <c r="O888" s="20"/>
      <c r="P888" s="20"/>
      <c r="Q888" s="20"/>
      <c r="R888" s="20"/>
    </row>
    <row r="889" spans="13:18" x14ac:dyDescent="0.25">
      <c r="M889" s="20"/>
      <c r="N889" s="20"/>
      <c r="O889" s="20"/>
      <c r="P889" s="20"/>
      <c r="Q889" s="20"/>
      <c r="R889" s="20"/>
    </row>
    <row r="890" spans="13:18" x14ac:dyDescent="0.25">
      <c r="M890" s="20"/>
      <c r="N890" s="20"/>
      <c r="O890" s="20"/>
      <c r="P890" s="20"/>
      <c r="Q890" s="20"/>
      <c r="R890" s="20"/>
    </row>
    <row r="891" spans="13:18" x14ac:dyDescent="0.25">
      <c r="M891" s="20"/>
      <c r="N891" s="20"/>
      <c r="O891" s="20"/>
      <c r="P891" s="20"/>
      <c r="Q891" s="20"/>
      <c r="R891" s="20"/>
    </row>
    <row r="892" spans="13:18" x14ac:dyDescent="0.25">
      <c r="M892" s="20"/>
      <c r="N892" s="20"/>
      <c r="O892" s="20"/>
      <c r="P892" s="20"/>
      <c r="Q892" s="20"/>
      <c r="R892" s="20"/>
    </row>
    <row r="893" spans="13:18" x14ac:dyDescent="0.25">
      <c r="M893" s="20"/>
      <c r="N893" s="20"/>
      <c r="O893" s="20"/>
      <c r="P893" s="20"/>
      <c r="Q893" s="20"/>
      <c r="R893" s="20"/>
    </row>
    <row r="894" spans="13:18" x14ac:dyDescent="0.25">
      <c r="M894" s="20"/>
      <c r="N894" s="20"/>
      <c r="O894" s="20"/>
      <c r="P894" s="20"/>
      <c r="Q894" s="20"/>
      <c r="R894" s="20"/>
    </row>
    <row r="895" spans="13:18" x14ac:dyDescent="0.25">
      <c r="M895" s="20"/>
      <c r="N895" s="20"/>
      <c r="O895" s="20"/>
      <c r="P895" s="20"/>
      <c r="Q895" s="20"/>
      <c r="R895" s="20"/>
    </row>
    <row r="896" spans="13:18" x14ac:dyDescent="0.25">
      <c r="M896" s="20"/>
      <c r="N896" s="20"/>
      <c r="O896" s="20"/>
      <c r="P896" s="20"/>
      <c r="Q896" s="20"/>
      <c r="R896" s="20"/>
    </row>
    <row r="897" spans="13:18" x14ac:dyDescent="0.25">
      <c r="M897" s="20"/>
      <c r="N897" s="20"/>
      <c r="O897" s="20"/>
      <c r="P897" s="20"/>
      <c r="Q897" s="20"/>
      <c r="R897" s="20"/>
    </row>
    <row r="898" spans="13:18" x14ac:dyDescent="0.25">
      <c r="M898" s="20"/>
      <c r="N898" s="20"/>
      <c r="O898" s="20"/>
      <c r="P898" s="20"/>
      <c r="Q898" s="20"/>
      <c r="R898" s="20"/>
    </row>
    <row r="899" spans="13:18" x14ac:dyDescent="0.25">
      <c r="M899" s="20"/>
      <c r="N899" s="20"/>
      <c r="O899" s="20"/>
      <c r="P899" s="20"/>
      <c r="Q899" s="20"/>
      <c r="R899" s="20"/>
    </row>
    <row r="900" spans="13:18" x14ac:dyDescent="0.25">
      <c r="M900" s="20"/>
      <c r="N900" s="20"/>
      <c r="O900" s="20"/>
      <c r="P900" s="20"/>
      <c r="Q900" s="20"/>
      <c r="R900" s="20"/>
    </row>
    <row r="901" spans="13:18" x14ac:dyDescent="0.25">
      <c r="M901" s="20"/>
      <c r="N901" s="20"/>
      <c r="O901" s="20"/>
      <c r="P901" s="20"/>
      <c r="Q901" s="20"/>
      <c r="R901" s="20"/>
    </row>
    <row r="902" spans="13:18" x14ac:dyDescent="0.25">
      <c r="M902" s="20"/>
      <c r="N902" s="20"/>
      <c r="O902" s="20"/>
      <c r="P902" s="20"/>
      <c r="Q902" s="20"/>
      <c r="R902" s="20"/>
    </row>
    <row r="903" spans="13:18" x14ac:dyDescent="0.25">
      <c r="M903" s="20"/>
      <c r="N903" s="20"/>
      <c r="O903" s="20"/>
      <c r="P903" s="20"/>
      <c r="Q903" s="20"/>
      <c r="R903" s="20"/>
    </row>
    <row r="904" spans="13:18" x14ac:dyDescent="0.25">
      <c r="M904" s="20"/>
      <c r="N904" s="20"/>
      <c r="O904" s="20"/>
      <c r="P904" s="20"/>
      <c r="Q904" s="20"/>
      <c r="R904" s="20"/>
    </row>
    <row r="905" spans="13:18" x14ac:dyDescent="0.25">
      <c r="M905" s="20"/>
      <c r="N905" s="20"/>
      <c r="O905" s="20"/>
      <c r="P905" s="20"/>
      <c r="Q905" s="20"/>
      <c r="R905" s="20"/>
    </row>
    <row r="906" spans="13:18" x14ac:dyDescent="0.25">
      <c r="M906" s="20"/>
      <c r="N906" s="20"/>
      <c r="O906" s="20"/>
      <c r="P906" s="20"/>
      <c r="Q906" s="20"/>
      <c r="R906" s="20"/>
    </row>
    <row r="907" spans="13:18" x14ac:dyDescent="0.25">
      <c r="M907" s="20"/>
      <c r="N907" s="20"/>
      <c r="O907" s="20"/>
      <c r="P907" s="20"/>
      <c r="Q907" s="20"/>
      <c r="R907" s="20"/>
    </row>
    <row r="908" spans="13:18" x14ac:dyDescent="0.25">
      <c r="M908" s="20"/>
      <c r="N908" s="20"/>
      <c r="O908" s="20"/>
      <c r="P908" s="20"/>
      <c r="Q908" s="20"/>
      <c r="R908" s="20"/>
    </row>
    <row r="909" spans="13:18" x14ac:dyDescent="0.25">
      <c r="M909" s="20"/>
      <c r="N909" s="20"/>
      <c r="O909" s="20"/>
      <c r="P909" s="20"/>
      <c r="Q909" s="20"/>
      <c r="R909" s="20"/>
    </row>
    <row r="910" spans="13:18" x14ac:dyDescent="0.25">
      <c r="M910" s="20"/>
      <c r="N910" s="20"/>
      <c r="O910" s="20"/>
      <c r="P910" s="20"/>
      <c r="Q910" s="20"/>
      <c r="R910" s="20"/>
    </row>
    <row r="911" spans="13:18" x14ac:dyDescent="0.25">
      <c r="M911" s="20"/>
      <c r="N911" s="20"/>
      <c r="O911" s="20"/>
      <c r="P911" s="20"/>
      <c r="Q911" s="20"/>
      <c r="R911" s="20"/>
    </row>
    <row r="912" spans="13:18" x14ac:dyDescent="0.25">
      <c r="M912" s="20"/>
      <c r="N912" s="20"/>
      <c r="O912" s="20"/>
      <c r="P912" s="20"/>
      <c r="Q912" s="20"/>
      <c r="R912" s="20"/>
    </row>
    <row r="913" spans="13:18" x14ac:dyDescent="0.25">
      <c r="M913" s="20"/>
      <c r="N913" s="20"/>
      <c r="O913" s="20"/>
      <c r="P913" s="20"/>
      <c r="Q913" s="20"/>
      <c r="R913" s="20"/>
    </row>
    <row r="914" spans="13:18" x14ac:dyDescent="0.25">
      <c r="M914" s="20"/>
      <c r="N914" s="20"/>
      <c r="O914" s="20"/>
      <c r="P914" s="20"/>
      <c r="Q914" s="20"/>
      <c r="R914" s="20"/>
    </row>
    <row r="915" spans="13:18" x14ac:dyDescent="0.25">
      <c r="M915" s="20"/>
      <c r="N915" s="20"/>
      <c r="O915" s="20"/>
      <c r="P915" s="20"/>
      <c r="Q915" s="20"/>
      <c r="R915" s="20"/>
    </row>
    <row r="916" spans="13:18" x14ac:dyDescent="0.25">
      <c r="M916" s="20"/>
      <c r="N916" s="20"/>
      <c r="O916" s="20"/>
      <c r="P916" s="20"/>
      <c r="Q916" s="20"/>
      <c r="R916" s="20"/>
    </row>
    <row r="917" spans="13:18" x14ac:dyDescent="0.25">
      <c r="M917" s="20"/>
      <c r="N917" s="20"/>
      <c r="O917" s="20"/>
      <c r="P917" s="20"/>
      <c r="Q917" s="20"/>
      <c r="R917" s="20"/>
    </row>
    <row r="918" spans="13:18" x14ac:dyDescent="0.25">
      <c r="M918" s="20"/>
      <c r="N918" s="20"/>
      <c r="O918" s="20"/>
      <c r="P918" s="20"/>
      <c r="Q918" s="20"/>
      <c r="R918" s="20"/>
    </row>
    <row r="919" spans="13:18" x14ac:dyDescent="0.25">
      <c r="M919" s="20"/>
      <c r="N919" s="20"/>
      <c r="O919" s="20"/>
      <c r="P919" s="20"/>
      <c r="Q919" s="20"/>
      <c r="R919" s="20"/>
    </row>
    <row r="920" spans="13:18" x14ac:dyDescent="0.25">
      <c r="M920" s="20"/>
      <c r="N920" s="20"/>
      <c r="O920" s="20"/>
      <c r="P920" s="20"/>
      <c r="Q920" s="20"/>
      <c r="R920" s="20"/>
    </row>
    <row r="921" spans="13:18" x14ac:dyDescent="0.25">
      <c r="M921" s="20"/>
      <c r="N921" s="20"/>
      <c r="O921" s="20"/>
      <c r="P921" s="20"/>
      <c r="Q921" s="20"/>
      <c r="R921" s="20"/>
    </row>
    <row r="922" spans="13:18" x14ac:dyDescent="0.25">
      <c r="M922" s="20"/>
      <c r="N922" s="20"/>
      <c r="O922" s="20"/>
      <c r="P922" s="20"/>
      <c r="Q922" s="20"/>
      <c r="R922" s="20"/>
    </row>
    <row r="923" spans="13:18" x14ac:dyDescent="0.25">
      <c r="M923" s="20"/>
      <c r="N923" s="20"/>
      <c r="O923" s="20"/>
      <c r="P923" s="20"/>
      <c r="Q923" s="20"/>
      <c r="R923" s="20"/>
    </row>
    <row r="924" spans="13:18" x14ac:dyDescent="0.25">
      <c r="M924" s="20"/>
      <c r="N924" s="20"/>
      <c r="O924" s="20"/>
      <c r="P924" s="20"/>
      <c r="Q924" s="20"/>
      <c r="R924" s="20"/>
    </row>
    <row r="925" spans="13:18" x14ac:dyDescent="0.25">
      <c r="M925" s="20"/>
      <c r="N925" s="20"/>
      <c r="O925" s="20"/>
      <c r="P925" s="20"/>
      <c r="Q925" s="20"/>
      <c r="R925" s="20"/>
    </row>
    <row r="926" spans="13:18" x14ac:dyDescent="0.25">
      <c r="M926" s="20"/>
      <c r="N926" s="20"/>
      <c r="O926" s="20"/>
      <c r="P926" s="20"/>
      <c r="Q926" s="20"/>
      <c r="R926" s="20"/>
    </row>
    <row r="927" spans="13:18" x14ac:dyDescent="0.25">
      <c r="M927" s="20"/>
      <c r="N927" s="20"/>
      <c r="O927" s="20"/>
      <c r="P927" s="20"/>
      <c r="Q927" s="20"/>
      <c r="R927" s="20"/>
    </row>
    <row r="928" spans="13:18" x14ac:dyDescent="0.25">
      <c r="M928" s="20"/>
      <c r="N928" s="20"/>
      <c r="O928" s="20"/>
      <c r="P928" s="20"/>
      <c r="Q928" s="20"/>
      <c r="R928" s="20"/>
    </row>
    <row r="929" spans="13:18" x14ac:dyDescent="0.25">
      <c r="M929" s="20"/>
      <c r="N929" s="20"/>
      <c r="O929" s="20"/>
      <c r="P929" s="20"/>
      <c r="Q929" s="20"/>
      <c r="R929" s="20"/>
    </row>
    <row r="930" spans="13:18" x14ac:dyDescent="0.25">
      <c r="M930" s="20"/>
      <c r="N930" s="20"/>
      <c r="O930" s="20"/>
      <c r="P930" s="20"/>
      <c r="Q930" s="20"/>
      <c r="R930" s="20"/>
    </row>
    <row r="931" spans="13:18" x14ac:dyDescent="0.25">
      <c r="M931" s="20"/>
      <c r="N931" s="20"/>
      <c r="O931" s="20"/>
      <c r="P931" s="20"/>
      <c r="Q931" s="20"/>
      <c r="R931" s="20"/>
    </row>
    <row r="932" spans="13:18" x14ac:dyDescent="0.25">
      <c r="M932" s="20"/>
      <c r="N932" s="20"/>
      <c r="O932" s="20"/>
      <c r="P932" s="20"/>
      <c r="Q932" s="20"/>
      <c r="R932" s="20"/>
    </row>
    <row r="933" spans="13:18" x14ac:dyDescent="0.25">
      <c r="M933" s="20"/>
      <c r="N933" s="20"/>
      <c r="O933" s="20"/>
      <c r="P933" s="20"/>
      <c r="Q933" s="20"/>
      <c r="R933" s="20"/>
    </row>
    <row r="934" spans="13:18" x14ac:dyDescent="0.25">
      <c r="M934" s="20"/>
      <c r="N934" s="20"/>
      <c r="O934" s="20"/>
      <c r="P934" s="20"/>
      <c r="Q934" s="20"/>
      <c r="R934" s="20"/>
    </row>
    <row r="935" spans="13:18" x14ac:dyDescent="0.25">
      <c r="M935" s="20"/>
      <c r="N935" s="20"/>
      <c r="O935" s="20"/>
      <c r="P935" s="20"/>
      <c r="Q935" s="20"/>
      <c r="R935" s="20"/>
    </row>
    <row r="936" spans="13:18" x14ac:dyDescent="0.25">
      <c r="M936" s="20"/>
      <c r="N936" s="20"/>
      <c r="O936" s="20"/>
      <c r="P936" s="20"/>
      <c r="Q936" s="20"/>
      <c r="R936" s="20"/>
    </row>
    <row r="937" spans="13:18" x14ac:dyDescent="0.25">
      <c r="M937" s="20"/>
      <c r="N937" s="20"/>
      <c r="O937" s="20"/>
      <c r="P937" s="20"/>
      <c r="Q937" s="20"/>
      <c r="R937" s="20"/>
    </row>
    <row r="938" spans="13:18" x14ac:dyDescent="0.25">
      <c r="M938" s="20"/>
      <c r="N938" s="20"/>
      <c r="O938" s="20"/>
      <c r="P938" s="20"/>
      <c r="Q938" s="20"/>
      <c r="R938" s="20"/>
    </row>
    <row r="939" spans="13:18" x14ac:dyDescent="0.25">
      <c r="M939" s="20"/>
      <c r="N939" s="20"/>
      <c r="O939" s="20"/>
      <c r="P939" s="20"/>
      <c r="Q939" s="20"/>
      <c r="R939" s="20"/>
    </row>
    <row r="940" spans="13:18" x14ac:dyDescent="0.25">
      <c r="M940" s="20"/>
      <c r="N940" s="20"/>
      <c r="O940" s="20"/>
      <c r="P940" s="20"/>
      <c r="Q940" s="20"/>
      <c r="R940" s="20"/>
    </row>
    <row r="941" spans="13:18" x14ac:dyDescent="0.25">
      <c r="M941" s="20"/>
      <c r="N941" s="20"/>
      <c r="O941" s="20"/>
      <c r="P941" s="20"/>
      <c r="Q941" s="20"/>
      <c r="R941" s="20"/>
    </row>
    <row r="942" spans="13:18" x14ac:dyDescent="0.25">
      <c r="M942" s="20"/>
      <c r="N942" s="20"/>
      <c r="O942" s="20"/>
      <c r="P942" s="20"/>
      <c r="Q942" s="20"/>
      <c r="R942" s="20"/>
    </row>
    <row r="943" spans="13:18" x14ac:dyDescent="0.25">
      <c r="M943" s="20"/>
      <c r="N943" s="20"/>
      <c r="O943" s="20"/>
      <c r="P943" s="20"/>
      <c r="Q943" s="20"/>
      <c r="R943" s="20"/>
    </row>
    <row r="944" spans="13:18" x14ac:dyDescent="0.25">
      <c r="M944" s="20"/>
      <c r="N944" s="20"/>
      <c r="O944" s="20"/>
      <c r="P944" s="20"/>
      <c r="Q944" s="20"/>
      <c r="R944" s="20"/>
    </row>
    <row r="945" spans="13:18" x14ac:dyDescent="0.25">
      <c r="M945" s="20"/>
      <c r="N945" s="20"/>
      <c r="O945" s="20"/>
      <c r="P945" s="20"/>
      <c r="Q945" s="20"/>
      <c r="R945" s="20"/>
    </row>
    <row r="946" spans="13:18" x14ac:dyDescent="0.25">
      <c r="M946" s="20"/>
      <c r="N946" s="20"/>
      <c r="O946" s="20"/>
      <c r="P946" s="20"/>
      <c r="Q946" s="20"/>
      <c r="R946" s="20"/>
    </row>
    <row r="947" spans="13:18" x14ac:dyDescent="0.25">
      <c r="M947" s="20"/>
      <c r="N947" s="20"/>
      <c r="O947" s="20"/>
      <c r="P947" s="20"/>
      <c r="Q947" s="20"/>
      <c r="R947" s="20"/>
    </row>
    <row r="948" spans="13:18" x14ac:dyDescent="0.25">
      <c r="M948" s="20"/>
      <c r="N948" s="20"/>
      <c r="O948" s="20"/>
      <c r="P948" s="20"/>
      <c r="Q948" s="20"/>
      <c r="R948" s="20"/>
    </row>
    <row r="949" spans="13:18" x14ac:dyDescent="0.25">
      <c r="M949" s="20"/>
      <c r="N949" s="20"/>
      <c r="O949" s="20"/>
      <c r="P949" s="20"/>
      <c r="Q949" s="20"/>
      <c r="R949" s="20"/>
    </row>
    <row r="950" spans="13:18" x14ac:dyDescent="0.25">
      <c r="M950" s="20"/>
      <c r="N950" s="20"/>
      <c r="O950" s="20"/>
      <c r="P950" s="20"/>
      <c r="Q950" s="20"/>
      <c r="R950" s="20"/>
    </row>
    <row r="951" spans="13:18" x14ac:dyDescent="0.25">
      <c r="M951" s="20"/>
      <c r="N951" s="20"/>
      <c r="O951" s="20"/>
      <c r="P951" s="20"/>
      <c r="Q951" s="20"/>
      <c r="R951" s="20"/>
    </row>
    <row r="952" spans="13:18" x14ac:dyDescent="0.25">
      <c r="M952" s="20"/>
      <c r="N952" s="20"/>
      <c r="O952" s="20"/>
      <c r="P952" s="20"/>
      <c r="Q952" s="20"/>
      <c r="R952" s="20"/>
    </row>
    <row r="953" spans="13:18" x14ac:dyDescent="0.25">
      <c r="M953" s="20"/>
      <c r="N953" s="20"/>
      <c r="O953" s="20"/>
      <c r="P953" s="20"/>
      <c r="Q953" s="20"/>
      <c r="R953" s="20"/>
    </row>
    <row r="954" spans="13:18" x14ac:dyDescent="0.25">
      <c r="M954" s="20"/>
      <c r="N954" s="20"/>
      <c r="O954" s="20"/>
      <c r="P954" s="20"/>
      <c r="Q954" s="20"/>
      <c r="R954" s="20"/>
    </row>
    <row r="955" spans="13:18" x14ac:dyDescent="0.25">
      <c r="M955" s="20"/>
      <c r="N955" s="20"/>
      <c r="O955" s="20"/>
      <c r="P955" s="20"/>
      <c r="Q955" s="20"/>
      <c r="R955" s="20"/>
    </row>
    <row r="956" spans="13:18" x14ac:dyDescent="0.25">
      <c r="M956" s="20"/>
      <c r="N956" s="20"/>
      <c r="O956" s="20"/>
      <c r="P956" s="20"/>
      <c r="Q956" s="20"/>
      <c r="R956" s="20"/>
    </row>
    <row r="957" spans="13:18" x14ac:dyDescent="0.25">
      <c r="M957" s="20"/>
      <c r="N957" s="20"/>
      <c r="O957" s="20"/>
      <c r="P957" s="20"/>
      <c r="Q957" s="20"/>
      <c r="R957" s="20"/>
    </row>
    <row r="958" spans="13:18" x14ac:dyDescent="0.25">
      <c r="M958" s="20"/>
      <c r="N958" s="20"/>
      <c r="O958" s="20"/>
      <c r="P958" s="20"/>
      <c r="Q958" s="20"/>
      <c r="R958" s="20"/>
    </row>
    <row r="959" spans="13:18" x14ac:dyDescent="0.25">
      <c r="M959" s="20"/>
      <c r="N959" s="20"/>
      <c r="O959" s="20"/>
      <c r="P959" s="20"/>
      <c r="Q959" s="20"/>
      <c r="R959" s="20"/>
    </row>
    <row r="960" spans="13:18" x14ac:dyDescent="0.25">
      <c r="M960" s="20"/>
      <c r="N960" s="20"/>
      <c r="O960" s="20"/>
      <c r="P960" s="20"/>
      <c r="Q960" s="20"/>
      <c r="R960" s="20"/>
    </row>
    <row r="961" spans="13:18" x14ac:dyDescent="0.25">
      <c r="M961" s="20"/>
      <c r="N961" s="20"/>
      <c r="O961" s="20"/>
      <c r="P961" s="20"/>
      <c r="Q961" s="20"/>
      <c r="R961" s="20"/>
    </row>
    <row r="962" spans="13:18" x14ac:dyDescent="0.25">
      <c r="M962" s="20"/>
      <c r="N962" s="20"/>
      <c r="O962" s="20"/>
      <c r="P962" s="20"/>
      <c r="Q962" s="20"/>
      <c r="R962" s="20"/>
    </row>
    <row r="963" spans="13:18" x14ac:dyDescent="0.25">
      <c r="M963" s="20"/>
      <c r="N963" s="20"/>
      <c r="O963" s="20"/>
      <c r="P963" s="20"/>
      <c r="Q963" s="20"/>
      <c r="R963" s="20"/>
    </row>
    <row r="964" spans="13:18" x14ac:dyDescent="0.25">
      <c r="M964" s="20"/>
      <c r="N964" s="20"/>
      <c r="O964" s="20"/>
      <c r="P964" s="20"/>
      <c r="Q964" s="20"/>
      <c r="R964" s="20"/>
    </row>
    <row r="965" spans="13:18" x14ac:dyDescent="0.25">
      <c r="M965" s="20"/>
      <c r="N965" s="20"/>
      <c r="O965" s="20"/>
      <c r="P965" s="20"/>
      <c r="Q965" s="20"/>
      <c r="R965" s="20"/>
    </row>
    <row r="966" spans="13:18" x14ac:dyDescent="0.25">
      <c r="M966" s="20"/>
      <c r="N966" s="20"/>
      <c r="O966" s="20"/>
      <c r="P966" s="20"/>
      <c r="Q966" s="20"/>
      <c r="R966" s="20"/>
    </row>
    <row r="967" spans="13:18" x14ac:dyDescent="0.25">
      <c r="M967" s="20"/>
      <c r="N967" s="20"/>
      <c r="O967" s="20"/>
      <c r="P967" s="20"/>
      <c r="Q967" s="20"/>
      <c r="R967" s="20"/>
    </row>
    <row r="968" spans="13:18" x14ac:dyDescent="0.25">
      <c r="M968" s="20"/>
      <c r="N968" s="20"/>
      <c r="O968" s="20"/>
      <c r="P968" s="20"/>
      <c r="Q968" s="20"/>
      <c r="R968" s="20"/>
    </row>
    <row r="969" spans="13:18" x14ac:dyDescent="0.25">
      <c r="M969" s="20"/>
      <c r="N969" s="20"/>
      <c r="O969" s="20"/>
      <c r="P969" s="20"/>
      <c r="Q969" s="20"/>
      <c r="R969" s="20"/>
    </row>
    <row r="970" spans="13:18" x14ac:dyDescent="0.25">
      <c r="M970" s="20"/>
      <c r="N970" s="20"/>
      <c r="O970" s="20"/>
      <c r="P970" s="20"/>
      <c r="Q970" s="20"/>
      <c r="R970" s="20"/>
    </row>
    <row r="971" spans="13:18" x14ac:dyDescent="0.25">
      <c r="M971" s="20"/>
      <c r="N971" s="20"/>
      <c r="O971" s="20"/>
      <c r="P971" s="20"/>
      <c r="Q971" s="20"/>
      <c r="R971" s="20"/>
    </row>
    <row r="972" spans="13:18" x14ac:dyDescent="0.25">
      <c r="M972" s="20"/>
      <c r="N972" s="20"/>
      <c r="O972" s="20"/>
      <c r="P972" s="20"/>
      <c r="Q972" s="20"/>
      <c r="R972" s="20"/>
    </row>
    <row r="973" spans="13:18" x14ac:dyDescent="0.25">
      <c r="M973" s="20"/>
      <c r="N973" s="20"/>
      <c r="O973" s="20"/>
      <c r="P973" s="20"/>
      <c r="Q973" s="20"/>
      <c r="R973" s="20"/>
    </row>
    <row r="974" spans="13:18" x14ac:dyDescent="0.25">
      <c r="M974" s="20"/>
      <c r="N974" s="20"/>
      <c r="O974" s="20"/>
      <c r="P974" s="20"/>
      <c r="Q974" s="20"/>
      <c r="R974" s="20"/>
    </row>
    <row r="975" spans="13:18" x14ac:dyDescent="0.25">
      <c r="M975" s="20"/>
      <c r="N975" s="20"/>
      <c r="O975" s="20"/>
      <c r="P975" s="20"/>
      <c r="Q975" s="20"/>
      <c r="R975" s="20"/>
    </row>
    <row r="976" spans="13:18" x14ac:dyDescent="0.25">
      <c r="M976" s="20"/>
      <c r="N976" s="20"/>
      <c r="O976" s="20"/>
      <c r="P976" s="20"/>
      <c r="Q976" s="20"/>
      <c r="R976" s="20"/>
    </row>
    <row r="977" spans="13:18" x14ac:dyDescent="0.25">
      <c r="M977" s="20"/>
      <c r="N977" s="20"/>
      <c r="O977" s="20"/>
      <c r="P977" s="20"/>
      <c r="Q977" s="20"/>
      <c r="R977" s="20"/>
    </row>
    <row r="978" spans="13:18" x14ac:dyDescent="0.25">
      <c r="M978" s="20"/>
      <c r="N978" s="20"/>
      <c r="O978" s="20"/>
      <c r="P978" s="20"/>
      <c r="Q978" s="20"/>
      <c r="R978" s="20"/>
    </row>
    <row r="979" spans="13:18" x14ac:dyDescent="0.25">
      <c r="M979" s="20"/>
      <c r="N979" s="20"/>
      <c r="O979" s="20"/>
      <c r="P979" s="20"/>
      <c r="Q979" s="20"/>
      <c r="R979" s="20"/>
    </row>
    <row r="980" spans="13:18" x14ac:dyDescent="0.25">
      <c r="M980" s="20"/>
      <c r="N980" s="20"/>
      <c r="O980" s="20"/>
      <c r="P980" s="20"/>
      <c r="Q980" s="20"/>
      <c r="R980" s="20"/>
    </row>
    <row r="981" spans="13:18" x14ac:dyDescent="0.25">
      <c r="M981" s="20"/>
      <c r="N981" s="20"/>
      <c r="O981" s="20"/>
      <c r="P981" s="20"/>
      <c r="Q981" s="20"/>
      <c r="R981" s="20"/>
    </row>
    <row r="982" spans="13:18" x14ac:dyDescent="0.25">
      <c r="M982" s="20"/>
      <c r="N982" s="20"/>
      <c r="O982" s="20"/>
      <c r="P982" s="20"/>
      <c r="Q982" s="20"/>
      <c r="R982" s="20"/>
    </row>
    <row r="983" spans="13:18" x14ac:dyDescent="0.25">
      <c r="M983" s="20"/>
      <c r="N983" s="20"/>
      <c r="O983" s="20"/>
      <c r="P983" s="20"/>
      <c r="Q983" s="20"/>
      <c r="R983" s="20"/>
    </row>
    <row r="984" spans="13:18" x14ac:dyDescent="0.25">
      <c r="M984" s="20"/>
      <c r="N984" s="20"/>
      <c r="O984" s="20"/>
      <c r="P984" s="20"/>
      <c r="Q984" s="20"/>
      <c r="R984" s="20"/>
    </row>
    <row r="985" spans="13:18" x14ac:dyDescent="0.25">
      <c r="M985" s="20"/>
      <c r="N985" s="20"/>
      <c r="O985" s="20"/>
      <c r="P985" s="20"/>
      <c r="Q985" s="20"/>
      <c r="R985" s="20"/>
    </row>
    <row r="986" spans="13:18" x14ac:dyDescent="0.25">
      <c r="M986" s="20"/>
      <c r="N986" s="20"/>
      <c r="O986" s="20"/>
      <c r="P986" s="20"/>
      <c r="Q986" s="20"/>
      <c r="R986" s="20"/>
    </row>
    <row r="987" spans="13:18" x14ac:dyDescent="0.25">
      <c r="M987" s="20"/>
      <c r="N987" s="20"/>
      <c r="O987" s="20"/>
      <c r="P987" s="20"/>
      <c r="Q987" s="20"/>
      <c r="R987" s="20"/>
    </row>
    <row r="988" spans="13:18" x14ac:dyDescent="0.25">
      <c r="M988" s="20"/>
      <c r="N988" s="20"/>
      <c r="O988" s="20"/>
      <c r="P988" s="20"/>
      <c r="Q988" s="20"/>
      <c r="R988" s="20"/>
    </row>
    <row r="989" spans="13:18" x14ac:dyDescent="0.25">
      <c r="M989" s="20"/>
      <c r="N989" s="20"/>
      <c r="O989" s="20"/>
      <c r="P989" s="20"/>
      <c r="Q989" s="20"/>
      <c r="R989" s="20"/>
    </row>
    <row r="990" spans="13:18" x14ac:dyDescent="0.25">
      <c r="M990" s="20"/>
      <c r="N990" s="20"/>
      <c r="O990" s="20"/>
      <c r="P990" s="20"/>
      <c r="Q990" s="20"/>
      <c r="R990" s="20"/>
    </row>
    <row r="991" spans="13:18" x14ac:dyDescent="0.25">
      <c r="M991" s="20"/>
      <c r="N991" s="20"/>
      <c r="O991" s="20"/>
      <c r="P991" s="20"/>
      <c r="Q991" s="20"/>
      <c r="R991" s="20"/>
    </row>
    <row r="992" spans="13:18" x14ac:dyDescent="0.25">
      <c r="M992" s="20"/>
      <c r="N992" s="20"/>
      <c r="O992" s="20"/>
      <c r="P992" s="20"/>
      <c r="Q992" s="20"/>
      <c r="R992" s="20"/>
    </row>
    <row r="993" spans="13:18" x14ac:dyDescent="0.25">
      <c r="M993" s="20"/>
      <c r="N993" s="20"/>
      <c r="O993" s="20"/>
      <c r="P993" s="20"/>
      <c r="Q993" s="20"/>
      <c r="R993" s="20"/>
    </row>
    <row r="994" spans="13:18" x14ac:dyDescent="0.25">
      <c r="M994" s="20"/>
      <c r="N994" s="20"/>
      <c r="O994" s="20"/>
      <c r="P994" s="20"/>
      <c r="Q994" s="20"/>
      <c r="R994" s="20"/>
    </row>
    <row r="995" spans="13:18" x14ac:dyDescent="0.25">
      <c r="M995" s="20"/>
      <c r="N995" s="20"/>
      <c r="O995" s="20"/>
      <c r="P995" s="20"/>
      <c r="Q995" s="20"/>
      <c r="R995" s="20"/>
    </row>
    <row r="996" spans="13:18" x14ac:dyDescent="0.25">
      <c r="M996" s="20"/>
      <c r="N996" s="20"/>
      <c r="O996" s="20"/>
      <c r="P996" s="20"/>
      <c r="Q996" s="20"/>
      <c r="R996" s="20"/>
    </row>
    <row r="997" spans="13:18" x14ac:dyDescent="0.25">
      <c r="M997" s="20"/>
      <c r="N997" s="20"/>
      <c r="O997" s="20"/>
      <c r="P997" s="20"/>
      <c r="Q997" s="20"/>
      <c r="R997" s="20"/>
    </row>
    <row r="998" spans="13:18" x14ac:dyDescent="0.25">
      <c r="M998" s="20"/>
      <c r="N998" s="20"/>
      <c r="O998" s="20"/>
      <c r="P998" s="20"/>
      <c r="Q998" s="20"/>
      <c r="R998" s="20"/>
    </row>
    <row r="999" spans="13:18" x14ac:dyDescent="0.25">
      <c r="M999" s="20"/>
      <c r="N999" s="20"/>
      <c r="O999" s="20"/>
      <c r="P999" s="20"/>
      <c r="Q999" s="20"/>
      <c r="R999" s="20"/>
    </row>
    <row r="1000" spans="13:18" x14ac:dyDescent="0.25">
      <c r="M1000" s="20"/>
      <c r="N1000" s="20"/>
      <c r="O1000" s="20"/>
      <c r="P1000" s="20"/>
      <c r="Q1000" s="20"/>
      <c r="R1000" s="20"/>
    </row>
    <row r="1001" spans="13:18" x14ac:dyDescent="0.25">
      <c r="M1001" s="20"/>
      <c r="N1001" s="20"/>
      <c r="O1001" s="20"/>
      <c r="P1001" s="20"/>
      <c r="Q1001" s="20"/>
      <c r="R1001" s="20"/>
    </row>
    <row r="1002" spans="13:18" x14ac:dyDescent="0.25">
      <c r="M1002" s="20"/>
      <c r="N1002" s="20"/>
      <c r="O1002" s="20"/>
      <c r="P1002" s="20"/>
      <c r="Q1002" s="20"/>
      <c r="R1002" s="20"/>
    </row>
    <row r="1003" spans="13:18" x14ac:dyDescent="0.25">
      <c r="M1003" s="20"/>
      <c r="N1003" s="20"/>
      <c r="O1003" s="20"/>
      <c r="P1003" s="20"/>
      <c r="Q1003" s="20"/>
      <c r="R1003" s="20"/>
    </row>
    <row r="1004" spans="13:18" x14ac:dyDescent="0.25">
      <c r="M1004" s="20"/>
      <c r="N1004" s="20"/>
      <c r="O1004" s="20"/>
      <c r="P1004" s="20"/>
      <c r="Q1004" s="20"/>
      <c r="R1004" s="20"/>
    </row>
    <row r="1005" spans="13:18" x14ac:dyDescent="0.25">
      <c r="M1005" s="20"/>
      <c r="N1005" s="20"/>
      <c r="O1005" s="20"/>
      <c r="P1005" s="20"/>
      <c r="Q1005" s="20"/>
      <c r="R1005" s="20"/>
    </row>
    <row r="1006" spans="13:18" x14ac:dyDescent="0.25">
      <c r="M1006" s="20"/>
      <c r="N1006" s="20"/>
      <c r="O1006" s="20"/>
      <c r="P1006" s="20"/>
      <c r="Q1006" s="20"/>
      <c r="R1006" s="20"/>
    </row>
    <row r="1007" spans="13:18" x14ac:dyDescent="0.25">
      <c r="M1007" s="20"/>
      <c r="N1007" s="20"/>
      <c r="O1007" s="20"/>
      <c r="P1007" s="20"/>
      <c r="Q1007" s="20"/>
      <c r="R1007" s="20"/>
    </row>
    <row r="1008" spans="13:18" x14ac:dyDescent="0.25">
      <c r="M1008" s="20"/>
      <c r="N1008" s="20"/>
      <c r="O1008" s="20"/>
      <c r="P1008" s="20"/>
      <c r="Q1008" s="20"/>
      <c r="R1008" s="20"/>
    </row>
    <row r="1009" spans="13:18" x14ac:dyDescent="0.25">
      <c r="M1009" s="20"/>
      <c r="N1009" s="20"/>
      <c r="O1009" s="20"/>
      <c r="P1009" s="20"/>
      <c r="Q1009" s="20"/>
      <c r="R1009" s="20"/>
    </row>
    <row r="1010" spans="13:18" x14ac:dyDescent="0.25">
      <c r="M1010" s="20"/>
      <c r="N1010" s="20"/>
      <c r="O1010" s="20"/>
      <c r="P1010" s="20"/>
      <c r="Q1010" s="20"/>
      <c r="R1010" s="20"/>
    </row>
    <row r="1011" spans="13:18" x14ac:dyDescent="0.25">
      <c r="M1011" s="20"/>
      <c r="N1011" s="20"/>
      <c r="O1011" s="20"/>
      <c r="P1011" s="20"/>
      <c r="Q1011" s="20"/>
      <c r="R1011" s="20"/>
    </row>
    <row r="1012" spans="13:18" x14ac:dyDescent="0.25">
      <c r="M1012" s="20"/>
      <c r="N1012" s="20"/>
      <c r="O1012" s="20"/>
      <c r="P1012" s="20"/>
      <c r="Q1012" s="20"/>
      <c r="R1012" s="20"/>
    </row>
    <row r="1013" spans="13:18" x14ac:dyDescent="0.25">
      <c r="M1013" s="20"/>
      <c r="N1013" s="20"/>
      <c r="O1013" s="20"/>
      <c r="P1013" s="20"/>
      <c r="Q1013" s="20"/>
      <c r="R1013" s="20"/>
    </row>
    <row r="1014" spans="13:18" x14ac:dyDescent="0.25">
      <c r="M1014" s="20"/>
      <c r="N1014" s="20"/>
      <c r="O1014" s="20"/>
      <c r="P1014" s="20"/>
      <c r="Q1014" s="20"/>
      <c r="R1014" s="20"/>
    </row>
    <row r="1015" spans="13:18" x14ac:dyDescent="0.25">
      <c r="M1015" s="20"/>
      <c r="N1015" s="20"/>
      <c r="O1015" s="20"/>
      <c r="P1015" s="20"/>
      <c r="Q1015" s="20"/>
      <c r="R1015" s="20"/>
    </row>
    <row r="1016" spans="13:18" x14ac:dyDescent="0.25">
      <c r="M1016" s="20"/>
      <c r="N1016" s="20"/>
      <c r="O1016" s="20"/>
      <c r="P1016" s="20"/>
      <c r="Q1016" s="20"/>
      <c r="R1016" s="20"/>
    </row>
    <row r="1017" spans="13:18" x14ac:dyDescent="0.25">
      <c r="M1017" s="20"/>
      <c r="N1017" s="20"/>
      <c r="O1017" s="20"/>
      <c r="P1017" s="20"/>
      <c r="Q1017" s="20"/>
      <c r="R1017" s="20"/>
    </row>
    <row r="1018" spans="13:18" x14ac:dyDescent="0.25">
      <c r="M1018" s="20"/>
      <c r="N1018" s="20"/>
      <c r="O1018" s="20"/>
      <c r="P1018" s="20"/>
      <c r="Q1018" s="20"/>
      <c r="R1018" s="20"/>
    </row>
    <row r="1019" spans="13:18" x14ac:dyDescent="0.25">
      <c r="M1019" s="20"/>
      <c r="N1019" s="20"/>
      <c r="O1019" s="20"/>
      <c r="P1019" s="20"/>
      <c r="Q1019" s="20"/>
      <c r="R1019" s="20"/>
    </row>
    <row r="1020" spans="13:18" x14ac:dyDescent="0.25">
      <c r="M1020" s="20"/>
      <c r="N1020" s="20"/>
      <c r="O1020" s="20"/>
      <c r="P1020" s="20"/>
      <c r="Q1020" s="20"/>
      <c r="R1020" s="20"/>
    </row>
    <row r="1021" spans="13:18" x14ac:dyDescent="0.25">
      <c r="M1021" s="20"/>
      <c r="N1021" s="20"/>
      <c r="O1021" s="20"/>
      <c r="P1021" s="20"/>
      <c r="Q1021" s="20"/>
      <c r="R1021" s="20"/>
    </row>
    <row r="1022" spans="13:18" x14ac:dyDescent="0.25">
      <c r="M1022" s="20"/>
      <c r="N1022" s="20"/>
      <c r="O1022" s="20"/>
      <c r="P1022" s="20"/>
      <c r="Q1022" s="20"/>
      <c r="R1022" s="20"/>
    </row>
    <row r="1023" spans="13:18" x14ac:dyDescent="0.25">
      <c r="M1023" s="20"/>
      <c r="N1023" s="20"/>
      <c r="O1023" s="20"/>
      <c r="P1023" s="20"/>
      <c r="Q1023" s="20"/>
      <c r="R1023" s="20"/>
    </row>
    <row r="1024" spans="13:18" x14ac:dyDescent="0.25">
      <c r="M1024" s="20"/>
      <c r="N1024" s="20"/>
      <c r="O1024" s="20"/>
      <c r="P1024" s="20"/>
      <c r="Q1024" s="20"/>
      <c r="R1024" s="20"/>
    </row>
    <row r="1025" spans="13:18" x14ac:dyDescent="0.25">
      <c r="M1025" s="20"/>
      <c r="N1025" s="20"/>
      <c r="O1025" s="20"/>
      <c r="P1025" s="20"/>
      <c r="Q1025" s="20"/>
      <c r="R1025" s="20"/>
    </row>
    <row r="1026" spans="13:18" x14ac:dyDescent="0.25">
      <c r="M1026" s="20"/>
      <c r="N1026" s="20"/>
      <c r="O1026" s="20"/>
      <c r="P1026" s="20"/>
      <c r="Q1026" s="20"/>
      <c r="R1026" s="20"/>
    </row>
    <row r="1027" spans="13:18" x14ac:dyDescent="0.25">
      <c r="M1027" s="20"/>
      <c r="N1027" s="20"/>
      <c r="O1027" s="20"/>
      <c r="P1027" s="20"/>
      <c r="Q1027" s="20"/>
      <c r="R1027" s="20"/>
    </row>
    <row r="1028" spans="13:18" x14ac:dyDescent="0.25">
      <c r="M1028" s="20"/>
      <c r="N1028" s="20"/>
      <c r="O1028" s="20"/>
      <c r="P1028" s="20"/>
      <c r="Q1028" s="20"/>
      <c r="R1028" s="20"/>
    </row>
    <row r="1029" spans="13:18" x14ac:dyDescent="0.25">
      <c r="M1029" s="20"/>
      <c r="N1029" s="20"/>
      <c r="O1029" s="20"/>
      <c r="P1029" s="20"/>
      <c r="Q1029" s="20"/>
      <c r="R1029" s="20"/>
    </row>
    <row r="1030" spans="13:18" x14ac:dyDescent="0.25">
      <c r="M1030" s="20"/>
      <c r="N1030" s="20"/>
      <c r="O1030" s="20"/>
      <c r="P1030" s="20"/>
      <c r="Q1030" s="20"/>
      <c r="R1030" s="20"/>
    </row>
    <row r="1031" spans="13:18" x14ac:dyDescent="0.25">
      <c r="M1031" s="20"/>
      <c r="N1031" s="20"/>
      <c r="O1031" s="20"/>
      <c r="P1031" s="20"/>
      <c r="Q1031" s="20"/>
      <c r="R1031" s="20"/>
    </row>
    <row r="1032" spans="13:18" x14ac:dyDescent="0.25">
      <c r="M1032" s="20"/>
      <c r="N1032" s="20"/>
      <c r="O1032" s="20"/>
      <c r="P1032" s="20"/>
      <c r="Q1032" s="20"/>
      <c r="R1032" s="20"/>
    </row>
    <row r="1033" spans="13:18" x14ac:dyDescent="0.25">
      <c r="M1033" s="20"/>
      <c r="N1033" s="20"/>
      <c r="O1033" s="20"/>
      <c r="P1033" s="20"/>
      <c r="Q1033" s="20"/>
      <c r="R1033" s="20"/>
    </row>
    <row r="1034" spans="13:18" x14ac:dyDescent="0.25">
      <c r="M1034" s="20"/>
      <c r="N1034" s="20"/>
      <c r="O1034" s="20"/>
      <c r="P1034" s="20"/>
      <c r="Q1034" s="20"/>
      <c r="R1034" s="20"/>
    </row>
    <row r="1035" spans="13:18" x14ac:dyDescent="0.25">
      <c r="M1035" s="20"/>
      <c r="N1035" s="20"/>
      <c r="O1035" s="20"/>
      <c r="P1035" s="20"/>
      <c r="Q1035" s="20"/>
      <c r="R1035" s="20"/>
    </row>
    <row r="1036" spans="13:18" x14ac:dyDescent="0.25">
      <c r="M1036" s="20"/>
      <c r="N1036" s="20"/>
      <c r="O1036" s="20"/>
      <c r="P1036" s="20"/>
      <c r="Q1036" s="20"/>
      <c r="R1036" s="20"/>
    </row>
    <row r="1037" spans="13:18" x14ac:dyDescent="0.25">
      <c r="M1037" s="20"/>
      <c r="N1037" s="20"/>
      <c r="O1037" s="20"/>
      <c r="P1037" s="20"/>
      <c r="Q1037" s="20"/>
      <c r="R1037" s="20"/>
    </row>
    <row r="1038" spans="13:18" x14ac:dyDescent="0.25">
      <c r="M1038" s="20"/>
      <c r="N1038" s="20"/>
      <c r="O1038" s="20"/>
      <c r="P1038" s="20"/>
      <c r="Q1038" s="20"/>
      <c r="R1038" s="20"/>
    </row>
    <row r="1039" spans="13:18" x14ac:dyDescent="0.25">
      <c r="M1039" s="20"/>
      <c r="N1039" s="20"/>
      <c r="O1039" s="20"/>
      <c r="P1039" s="20"/>
      <c r="Q1039" s="20"/>
      <c r="R1039" s="20"/>
    </row>
    <row r="1040" spans="13:18" x14ac:dyDescent="0.25">
      <c r="M1040" s="20"/>
      <c r="N1040" s="20"/>
      <c r="O1040" s="20"/>
      <c r="P1040" s="20"/>
      <c r="Q1040" s="20"/>
      <c r="R1040" s="20"/>
    </row>
    <row r="1041" spans="13:18" x14ac:dyDescent="0.25">
      <c r="M1041" s="20"/>
      <c r="N1041" s="20"/>
      <c r="O1041" s="20"/>
      <c r="P1041" s="20"/>
      <c r="Q1041" s="20"/>
      <c r="R1041" s="20"/>
    </row>
    <row r="1042" spans="13:18" x14ac:dyDescent="0.25">
      <c r="M1042" s="20"/>
      <c r="N1042" s="20"/>
      <c r="O1042" s="20"/>
      <c r="P1042" s="20"/>
      <c r="Q1042" s="20"/>
      <c r="R1042" s="20"/>
    </row>
    <row r="1043" spans="13:18" x14ac:dyDescent="0.25">
      <c r="M1043" s="20"/>
      <c r="N1043" s="20"/>
      <c r="O1043" s="20"/>
      <c r="P1043" s="20"/>
      <c r="Q1043" s="20"/>
      <c r="R1043" s="20"/>
    </row>
    <row r="1044" spans="13:18" x14ac:dyDescent="0.25">
      <c r="M1044" s="20"/>
      <c r="N1044" s="20"/>
      <c r="O1044" s="20"/>
      <c r="P1044" s="20"/>
      <c r="Q1044" s="20"/>
      <c r="R1044" s="20"/>
    </row>
    <row r="1045" spans="13:18" x14ac:dyDescent="0.25">
      <c r="M1045" s="20"/>
      <c r="N1045" s="20"/>
      <c r="O1045" s="20"/>
      <c r="P1045" s="20"/>
      <c r="Q1045" s="20"/>
      <c r="R1045" s="20"/>
    </row>
    <row r="1046" spans="13:18" x14ac:dyDescent="0.25">
      <c r="M1046" s="20"/>
      <c r="N1046" s="20"/>
      <c r="O1046" s="20"/>
      <c r="P1046" s="20"/>
      <c r="Q1046" s="20"/>
      <c r="R1046" s="20"/>
    </row>
    <row r="1047" spans="13:18" x14ac:dyDescent="0.25">
      <c r="M1047" s="20"/>
      <c r="N1047" s="20"/>
      <c r="O1047" s="20"/>
      <c r="P1047" s="20"/>
      <c r="Q1047" s="20"/>
      <c r="R1047" s="20"/>
    </row>
    <row r="1048" spans="13:18" x14ac:dyDescent="0.25">
      <c r="M1048" s="20"/>
      <c r="N1048" s="20"/>
      <c r="O1048" s="20"/>
      <c r="P1048" s="20"/>
      <c r="Q1048" s="20"/>
      <c r="R1048" s="20"/>
    </row>
    <row r="1049" spans="13:18" x14ac:dyDescent="0.25">
      <c r="M1049" s="20"/>
      <c r="N1049" s="20"/>
      <c r="O1049" s="20"/>
      <c r="P1049" s="20"/>
      <c r="Q1049" s="20"/>
      <c r="R1049" s="20"/>
    </row>
    <row r="1050" spans="13:18" x14ac:dyDescent="0.25">
      <c r="M1050" s="20"/>
      <c r="N1050" s="20"/>
      <c r="O1050" s="20"/>
      <c r="P1050" s="20"/>
      <c r="Q1050" s="20"/>
      <c r="R1050" s="20"/>
    </row>
    <row r="1051" spans="13:18" x14ac:dyDescent="0.25">
      <c r="M1051" s="20"/>
      <c r="N1051" s="20"/>
      <c r="O1051" s="20"/>
      <c r="P1051" s="20"/>
      <c r="Q1051" s="20"/>
      <c r="R1051" s="20"/>
    </row>
    <row r="1052" spans="13:18" x14ac:dyDescent="0.25">
      <c r="M1052" s="20"/>
      <c r="N1052" s="20"/>
      <c r="O1052" s="20"/>
      <c r="P1052" s="20"/>
      <c r="Q1052" s="20"/>
      <c r="R1052" s="20"/>
    </row>
    <row r="1053" spans="13:18" x14ac:dyDescent="0.25">
      <c r="M1053" s="20"/>
      <c r="N1053" s="20"/>
      <c r="O1053" s="20"/>
      <c r="P1053" s="20"/>
      <c r="Q1053" s="20"/>
      <c r="R1053" s="20"/>
    </row>
    <row r="1054" spans="13:18" x14ac:dyDescent="0.25">
      <c r="M1054" s="20"/>
      <c r="N1054" s="20"/>
      <c r="O1054" s="20"/>
      <c r="P1054" s="20"/>
      <c r="Q1054" s="20"/>
      <c r="R1054" s="20"/>
    </row>
    <row r="1055" spans="13:18" x14ac:dyDescent="0.25">
      <c r="M1055" s="20"/>
      <c r="N1055" s="20"/>
      <c r="O1055" s="20"/>
      <c r="P1055" s="20"/>
      <c r="Q1055" s="20"/>
      <c r="R1055" s="20"/>
    </row>
    <row r="1056" spans="13:18" x14ac:dyDescent="0.25">
      <c r="M1056" s="20"/>
      <c r="N1056" s="20"/>
      <c r="O1056" s="20"/>
      <c r="P1056" s="20"/>
      <c r="Q1056" s="20"/>
      <c r="R1056" s="20"/>
    </row>
    <row r="1057" spans="13:18" x14ac:dyDescent="0.25">
      <c r="M1057" s="20"/>
      <c r="N1057" s="20"/>
      <c r="O1057" s="20"/>
      <c r="P1057" s="20"/>
      <c r="Q1057" s="20"/>
      <c r="R1057" s="20"/>
    </row>
    <row r="1058" spans="13:18" x14ac:dyDescent="0.25">
      <c r="M1058" s="20"/>
      <c r="N1058" s="20"/>
      <c r="O1058" s="20"/>
      <c r="P1058" s="20"/>
      <c r="Q1058" s="20"/>
      <c r="R1058" s="20"/>
    </row>
    <row r="1059" spans="13:18" x14ac:dyDescent="0.25">
      <c r="M1059" s="20"/>
      <c r="N1059" s="20"/>
      <c r="O1059" s="20"/>
      <c r="P1059" s="20"/>
      <c r="Q1059" s="20"/>
      <c r="R1059" s="20"/>
    </row>
    <row r="1060" spans="13:18" x14ac:dyDescent="0.25">
      <c r="M1060" s="20"/>
      <c r="N1060" s="20"/>
      <c r="O1060" s="20"/>
      <c r="P1060" s="20"/>
      <c r="Q1060" s="20"/>
      <c r="R1060" s="20"/>
    </row>
    <row r="1061" spans="13:18" x14ac:dyDescent="0.25">
      <c r="M1061" s="20"/>
      <c r="N1061" s="20"/>
      <c r="O1061" s="20"/>
      <c r="P1061" s="20"/>
      <c r="Q1061" s="20"/>
      <c r="R1061" s="20"/>
    </row>
    <row r="1062" spans="13:18" x14ac:dyDescent="0.25">
      <c r="M1062" s="20"/>
      <c r="N1062" s="20"/>
      <c r="O1062" s="20"/>
      <c r="P1062" s="20"/>
      <c r="Q1062" s="20"/>
      <c r="R1062" s="20"/>
    </row>
    <row r="1063" spans="13:18" x14ac:dyDescent="0.25">
      <c r="M1063" s="20"/>
      <c r="N1063" s="20"/>
      <c r="O1063" s="20"/>
      <c r="P1063" s="20"/>
      <c r="Q1063" s="20"/>
      <c r="R1063" s="20"/>
    </row>
    <row r="1064" spans="13:18" x14ac:dyDescent="0.25">
      <c r="M1064" s="20"/>
      <c r="N1064" s="20"/>
      <c r="O1064" s="20"/>
      <c r="P1064" s="20"/>
      <c r="Q1064" s="20"/>
      <c r="R1064" s="20"/>
    </row>
    <row r="1065" spans="13:18" x14ac:dyDescent="0.25">
      <c r="M1065" s="20"/>
      <c r="N1065" s="20"/>
      <c r="O1065" s="20"/>
      <c r="P1065" s="20"/>
      <c r="Q1065" s="20"/>
      <c r="R1065" s="20"/>
    </row>
    <row r="1066" spans="13:18" x14ac:dyDescent="0.25">
      <c r="M1066" s="20"/>
      <c r="N1066" s="20"/>
      <c r="O1066" s="20"/>
      <c r="P1066" s="20"/>
      <c r="Q1066" s="20"/>
      <c r="R1066" s="20"/>
    </row>
    <row r="1067" spans="13:18" x14ac:dyDescent="0.25">
      <c r="M1067" s="20"/>
      <c r="N1067" s="20"/>
      <c r="O1067" s="20"/>
      <c r="P1067" s="20"/>
      <c r="Q1067" s="20"/>
      <c r="R1067" s="20"/>
    </row>
    <row r="1068" spans="13:18" x14ac:dyDescent="0.25">
      <c r="M1068" s="20"/>
      <c r="N1068" s="20"/>
      <c r="O1068" s="20"/>
      <c r="P1068" s="20"/>
      <c r="Q1068" s="20"/>
      <c r="R1068" s="20"/>
    </row>
    <row r="1069" spans="13:18" x14ac:dyDescent="0.25">
      <c r="M1069" s="20"/>
      <c r="N1069" s="20"/>
      <c r="O1069" s="20"/>
      <c r="P1069" s="20"/>
      <c r="Q1069" s="20"/>
      <c r="R1069" s="20"/>
    </row>
    <row r="1070" spans="13:18" x14ac:dyDescent="0.25">
      <c r="M1070" s="20"/>
      <c r="N1070" s="20"/>
      <c r="O1070" s="20"/>
      <c r="P1070" s="20"/>
      <c r="Q1070" s="20"/>
      <c r="R1070" s="20"/>
    </row>
    <row r="1071" spans="13:18" x14ac:dyDescent="0.25">
      <c r="M1071" s="20"/>
      <c r="N1071" s="20"/>
      <c r="O1071" s="20"/>
      <c r="P1071" s="20"/>
      <c r="Q1071" s="20"/>
      <c r="R1071" s="20"/>
    </row>
    <row r="1072" spans="13:18" x14ac:dyDescent="0.25">
      <c r="M1072" s="20"/>
      <c r="N1072" s="20"/>
      <c r="O1072" s="20"/>
      <c r="P1072" s="20"/>
      <c r="Q1072" s="20"/>
      <c r="R1072" s="20"/>
    </row>
    <row r="1073" spans="13:18" x14ac:dyDescent="0.25">
      <c r="M1073" s="20"/>
      <c r="N1073" s="20"/>
      <c r="O1073" s="20"/>
      <c r="P1073" s="20"/>
      <c r="Q1073" s="20"/>
      <c r="R1073" s="20"/>
    </row>
    <row r="1074" spans="13:18" x14ac:dyDescent="0.25">
      <c r="M1074" s="20"/>
      <c r="N1074" s="20"/>
      <c r="O1074" s="20"/>
      <c r="P1074" s="20"/>
      <c r="Q1074" s="20"/>
      <c r="R1074" s="20"/>
    </row>
    <row r="1075" spans="13:18" x14ac:dyDescent="0.25">
      <c r="M1075" s="20"/>
      <c r="N1075" s="20"/>
      <c r="O1075" s="20"/>
      <c r="P1075" s="20"/>
      <c r="Q1075" s="20"/>
      <c r="R1075" s="20"/>
    </row>
    <row r="1076" spans="13:18" x14ac:dyDescent="0.25">
      <c r="M1076" s="20"/>
      <c r="N1076" s="20"/>
      <c r="O1076" s="20"/>
      <c r="P1076" s="20"/>
      <c r="Q1076" s="20"/>
      <c r="R1076" s="20"/>
    </row>
    <row r="1077" spans="13:18" x14ac:dyDescent="0.25">
      <c r="M1077" s="20"/>
      <c r="N1077" s="20"/>
      <c r="O1077" s="20"/>
      <c r="P1077" s="20"/>
      <c r="Q1077" s="20"/>
      <c r="R1077" s="20"/>
    </row>
    <row r="1078" spans="13:18" x14ac:dyDescent="0.25">
      <c r="M1078" s="20"/>
      <c r="N1078" s="20"/>
      <c r="O1078" s="20"/>
      <c r="P1078" s="20"/>
      <c r="Q1078" s="20"/>
      <c r="R1078" s="20"/>
    </row>
    <row r="1079" spans="13:18" x14ac:dyDescent="0.25">
      <c r="M1079" s="20"/>
      <c r="N1079" s="20"/>
      <c r="O1079" s="20"/>
      <c r="P1079" s="20"/>
      <c r="Q1079" s="20"/>
      <c r="R1079" s="20"/>
    </row>
    <row r="1080" spans="13:18" x14ac:dyDescent="0.25">
      <c r="M1080" s="20"/>
      <c r="N1080" s="20"/>
      <c r="O1080" s="20"/>
      <c r="P1080" s="20"/>
      <c r="Q1080" s="20"/>
      <c r="R1080" s="20"/>
    </row>
    <row r="1081" spans="13:18" x14ac:dyDescent="0.25">
      <c r="M1081" s="20"/>
      <c r="N1081" s="20"/>
      <c r="O1081" s="20"/>
      <c r="P1081" s="20"/>
      <c r="Q1081" s="20"/>
      <c r="R1081" s="20"/>
    </row>
    <row r="1082" spans="13:18" x14ac:dyDescent="0.25">
      <c r="M1082" s="20"/>
      <c r="N1082" s="20"/>
      <c r="O1082" s="20"/>
      <c r="P1082" s="20"/>
      <c r="Q1082" s="20"/>
      <c r="R1082" s="20"/>
    </row>
    <row r="1083" spans="13:18" x14ac:dyDescent="0.25">
      <c r="M1083" s="20"/>
      <c r="N1083" s="20"/>
      <c r="O1083" s="20"/>
      <c r="P1083" s="20"/>
      <c r="Q1083" s="20"/>
      <c r="R1083" s="20"/>
    </row>
    <row r="1084" spans="13:18" x14ac:dyDescent="0.25">
      <c r="M1084" s="20"/>
      <c r="N1084" s="20"/>
      <c r="O1084" s="20"/>
      <c r="P1084" s="20"/>
      <c r="Q1084" s="20"/>
      <c r="R1084" s="20"/>
    </row>
    <row r="1085" spans="13:18" x14ac:dyDescent="0.25">
      <c r="M1085" s="20"/>
      <c r="N1085" s="20"/>
      <c r="O1085" s="20"/>
      <c r="P1085" s="20"/>
      <c r="Q1085" s="20"/>
      <c r="R1085" s="20"/>
    </row>
    <row r="1086" spans="13:18" x14ac:dyDescent="0.25">
      <c r="M1086" s="20"/>
      <c r="N1086" s="20"/>
      <c r="O1086" s="20"/>
      <c r="P1086" s="20"/>
      <c r="Q1086" s="20"/>
      <c r="R1086" s="20"/>
    </row>
    <row r="1087" spans="13:18" x14ac:dyDescent="0.25">
      <c r="M1087" s="20"/>
      <c r="N1087" s="20"/>
      <c r="O1087" s="20"/>
      <c r="P1087" s="20"/>
      <c r="Q1087" s="20"/>
      <c r="R1087" s="20"/>
    </row>
    <row r="1088" spans="13:18" x14ac:dyDescent="0.25">
      <c r="M1088" s="20"/>
      <c r="N1088" s="20"/>
      <c r="O1088" s="20"/>
      <c r="P1088" s="20"/>
      <c r="Q1088" s="20"/>
      <c r="R1088" s="20"/>
    </row>
    <row r="1089" spans="13:18" x14ac:dyDescent="0.25">
      <c r="M1089" s="20"/>
      <c r="N1089" s="20"/>
      <c r="O1089" s="20"/>
      <c r="P1089" s="20"/>
      <c r="Q1089" s="20"/>
      <c r="R1089" s="20"/>
    </row>
    <row r="1090" spans="13:18" x14ac:dyDescent="0.25">
      <c r="M1090" s="20"/>
      <c r="N1090" s="20"/>
      <c r="O1090" s="20"/>
      <c r="P1090" s="20"/>
      <c r="Q1090" s="20"/>
      <c r="R1090" s="20"/>
    </row>
    <row r="1091" spans="13:18" x14ac:dyDescent="0.25">
      <c r="M1091" s="20"/>
      <c r="N1091" s="20"/>
      <c r="O1091" s="20"/>
      <c r="P1091" s="20"/>
      <c r="Q1091" s="20"/>
      <c r="R1091" s="20"/>
    </row>
    <row r="1092" spans="13:18" x14ac:dyDescent="0.25">
      <c r="M1092" s="20"/>
      <c r="N1092" s="20"/>
      <c r="O1092" s="20"/>
      <c r="P1092" s="20"/>
      <c r="Q1092" s="20"/>
      <c r="R1092" s="20"/>
    </row>
    <row r="1093" spans="13:18" x14ac:dyDescent="0.25">
      <c r="M1093" s="20"/>
      <c r="N1093" s="20"/>
      <c r="O1093" s="20"/>
      <c r="P1093" s="20"/>
      <c r="Q1093" s="20"/>
      <c r="R1093" s="20"/>
    </row>
    <row r="1094" spans="13:18" x14ac:dyDescent="0.25">
      <c r="M1094" s="20"/>
      <c r="N1094" s="20"/>
      <c r="O1094" s="20"/>
      <c r="P1094" s="20"/>
      <c r="Q1094" s="20"/>
      <c r="R1094" s="20"/>
    </row>
    <row r="1095" spans="13:18" x14ac:dyDescent="0.25">
      <c r="M1095" s="20"/>
      <c r="N1095" s="20"/>
      <c r="O1095" s="20"/>
      <c r="P1095" s="20"/>
      <c r="Q1095" s="20"/>
      <c r="R1095" s="20"/>
    </row>
    <row r="1096" spans="13:18" x14ac:dyDescent="0.25">
      <c r="M1096" s="20"/>
      <c r="N1096" s="20"/>
      <c r="O1096" s="20"/>
      <c r="P1096" s="20"/>
      <c r="Q1096" s="20"/>
      <c r="R1096" s="20"/>
    </row>
    <row r="1097" spans="13:18" x14ac:dyDescent="0.25">
      <c r="M1097" s="20"/>
      <c r="N1097" s="20"/>
      <c r="O1097" s="20"/>
      <c r="P1097" s="20"/>
      <c r="Q1097" s="20"/>
      <c r="R1097" s="20"/>
    </row>
    <row r="1098" spans="13:18" x14ac:dyDescent="0.25">
      <c r="M1098" s="20"/>
      <c r="N1098" s="20"/>
      <c r="O1098" s="20"/>
      <c r="P1098" s="20"/>
      <c r="Q1098" s="20"/>
      <c r="R1098" s="20"/>
    </row>
    <row r="1099" spans="13:18" x14ac:dyDescent="0.25">
      <c r="M1099" s="20"/>
      <c r="N1099" s="20"/>
      <c r="O1099" s="20"/>
      <c r="P1099" s="20"/>
      <c r="Q1099" s="20"/>
      <c r="R1099" s="20"/>
    </row>
    <row r="1100" spans="13:18" x14ac:dyDescent="0.25">
      <c r="M1100" s="20"/>
      <c r="N1100" s="20"/>
      <c r="O1100" s="20"/>
      <c r="P1100" s="20"/>
      <c r="Q1100" s="20"/>
      <c r="R1100" s="20"/>
    </row>
    <row r="1101" spans="13:18" x14ac:dyDescent="0.25">
      <c r="M1101" s="20"/>
      <c r="N1101" s="20"/>
      <c r="O1101" s="20"/>
      <c r="P1101" s="20"/>
      <c r="Q1101" s="20"/>
      <c r="R1101" s="20"/>
    </row>
    <row r="1102" spans="13:18" x14ac:dyDescent="0.25">
      <c r="M1102" s="20"/>
      <c r="N1102" s="20"/>
      <c r="O1102" s="20"/>
      <c r="P1102" s="20"/>
      <c r="Q1102" s="20"/>
      <c r="R1102" s="20"/>
    </row>
    <row r="1103" spans="13:18" x14ac:dyDescent="0.25">
      <c r="M1103" s="20"/>
      <c r="N1103" s="20"/>
      <c r="O1103" s="20"/>
      <c r="P1103" s="20"/>
      <c r="Q1103" s="20"/>
      <c r="R1103" s="20"/>
    </row>
    <row r="1104" spans="13:18" x14ac:dyDescent="0.25">
      <c r="M1104" s="20"/>
      <c r="N1104" s="20"/>
      <c r="O1104" s="20"/>
      <c r="P1104" s="20"/>
      <c r="Q1104" s="20"/>
      <c r="R1104" s="20"/>
    </row>
    <row r="1105" spans="13:18" x14ac:dyDescent="0.25">
      <c r="M1105" s="20"/>
      <c r="N1105" s="20"/>
      <c r="O1105" s="20"/>
      <c r="P1105" s="20"/>
      <c r="Q1105" s="20"/>
      <c r="R1105" s="20"/>
    </row>
    <row r="1106" spans="13:18" x14ac:dyDescent="0.25">
      <c r="M1106" s="20"/>
      <c r="N1106" s="20"/>
      <c r="O1106" s="20"/>
      <c r="P1106" s="20"/>
      <c r="Q1106" s="20"/>
      <c r="R1106" s="20"/>
    </row>
    <row r="1107" spans="13:18" x14ac:dyDescent="0.25">
      <c r="M1107" s="20"/>
      <c r="N1107" s="20"/>
      <c r="O1107" s="20"/>
      <c r="P1107" s="20"/>
      <c r="Q1107" s="20"/>
      <c r="R1107" s="20"/>
    </row>
    <row r="1108" spans="13:18" x14ac:dyDescent="0.25">
      <c r="M1108" s="20"/>
      <c r="N1108" s="20"/>
      <c r="O1108" s="20"/>
      <c r="P1108" s="20"/>
      <c r="Q1108" s="20"/>
      <c r="R1108" s="20"/>
    </row>
    <row r="1109" spans="13:18" x14ac:dyDescent="0.25">
      <c r="M1109" s="20"/>
      <c r="N1109" s="20"/>
      <c r="O1109" s="20"/>
      <c r="P1109" s="20"/>
      <c r="Q1109" s="20"/>
      <c r="R1109" s="20"/>
    </row>
    <row r="1110" spans="13:18" x14ac:dyDescent="0.25">
      <c r="M1110" s="20"/>
      <c r="N1110" s="20"/>
      <c r="O1110" s="20"/>
      <c r="P1110" s="20"/>
      <c r="Q1110" s="20"/>
      <c r="R1110" s="20"/>
    </row>
    <row r="1111" spans="13:18" x14ac:dyDescent="0.25">
      <c r="M1111" s="20"/>
      <c r="N1111" s="20"/>
      <c r="O1111" s="20"/>
      <c r="P1111" s="20"/>
      <c r="Q1111" s="20"/>
      <c r="R1111" s="20"/>
    </row>
    <row r="1112" spans="13:18" x14ac:dyDescent="0.25">
      <c r="M1112" s="20"/>
      <c r="N1112" s="20"/>
      <c r="O1112" s="20"/>
      <c r="P1112" s="20"/>
      <c r="Q1112" s="20"/>
      <c r="R1112" s="20"/>
    </row>
    <row r="1113" spans="13:18" x14ac:dyDescent="0.25">
      <c r="M1113" s="20"/>
      <c r="N1113" s="20"/>
      <c r="O1113" s="20"/>
      <c r="P1113" s="20"/>
      <c r="Q1113" s="20"/>
      <c r="R1113" s="20"/>
    </row>
    <row r="1114" spans="13:18" x14ac:dyDescent="0.25">
      <c r="M1114" s="20"/>
      <c r="N1114" s="20"/>
      <c r="O1114" s="20"/>
      <c r="P1114" s="20"/>
      <c r="Q1114" s="20"/>
      <c r="R1114" s="20"/>
    </row>
    <row r="1115" spans="13:18" x14ac:dyDescent="0.25">
      <c r="M1115" s="20"/>
      <c r="N1115" s="20"/>
      <c r="O1115" s="20"/>
      <c r="P1115" s="20"/>
      <c r="Q1115" s="20"/>
      <c r="R1115" s="20"/>
    </row>
    <row r="1116" spans="13:18" x14ac:dyDescent="0.25">
      <c r="M1116" s="20"/>
      <c r="N1116" s="20"/>
      <c r="O1116" s="20"/>
      <c r="P1116" s="20"/>
      <c r="Q1116" s="20"/>
      <c r="R1116" s="20"/>
    </row>
    <row r="1117" spans="13:18" x14ac:dyDescent="0.25">
      <c r="M1117" s="20"/>
      <c r="N1117" s="20"/>
      <c r="O1117" s="20"/>
      <c r="P1117" s="20"/>
      <c r="Q1117" s="20"/>
      <c r="R1117" s="20"/>
    </row>
    <row r="1118" spans="13:18" x14ac:dyDescent="0.25">
      <c r="M1118" s="20"/>
      <c r="N1118" s="20"/>
      <c r="O1118" s="20"/>
      <c r="P1118" s="20"/>
      <c r="Q1118" s="20"/>
      <c r="R1118" s="20"/>
    </row>
    <row r="1119" spans="13:18" x14ac:dyDescent="0.25">
      <c r="M1119" s="20"/>
      <c r="N1119" s="20"/>
      <c r="O1119" s="20"/>
      <c r="P1119" s="20"/>
      <c r="Q1119" s="20"/>
      <c r="R1119" s="20"/>
    </row>
    <row r="1120" spans="13:18" x14ac:dyDescent="0.25">
      <c r="M1120" s="20"/>
      <c r="N1120" s="20"/>
      <c r="O1120" s="20"/>
      <c r="P1120" s="20"/>
      <c r="Q1120" s="20"/>
      <c r="R1120" s="20"/>
    </row>
    <row r="1121" spans="13:18" x14ac:dyDescent="0.25">
      <c r="M1121" s="20"/>
      <c r="N1121" s="20"/>
      <c r="O1121" s="20"/>
      <c r="P1121" s="20"/>
      <c r="Q1121" s="20"/>
      <c r="R1121" s="20"/>
    </row>
    <row r="1122" spans="13:18" x14ac:dyDescent="0.25">
      <c r="M1122" s="20"/>
      <c r="N1122" s="20"/>
      <c r="O1122" s="20"/>
      <c r="P1122" s="20"/>
      <c r="Q1122" s="20"/>
      <c r="R1122" s="20"/>
    </row>
    <row r="1123" spans="13:18" x14ac:dyDescent="0.25">
      <c r="M1123" s="20"/>
      <c r="N1123" s="20"/>
      <c r="O1123" s="20"/>
      <c r="P1123" s="20"/>
      <c r="Q1123" s="20"/>
      <c r="R1123" s="20"/>
    </row>
    <row r="1124" spans="13:18" x14ac:dyDescent="0.25">
      <c r="M1124" s="20"/>
      <c r="N1124" s="20"/>
      <c r="O1124" s="20"/>
      <c r="P1124" s="20"/>
      <c r="Q1124" s="20"/>
      <c r="R1124" s="20"/>
    </row>
    <row r="1125" spans="13:18" x14ac:dyDescent="0.25">
      <c r="M1125" s="20"/>
      <c r="N1125" s="20"/>
      <c r="O1125" s="20"/>
      <c r="P1125" s="20"/>
      <c r="Q1125" s="20"/>
      <c r="R1125" s="20"/>
    </row>
    <row r="1126" spans="13:18" x14ac:dyDescent="0.25">
      <c r="M1126" s="20"/>
      <c r="N1126" s="20"/>
      <c r="O1126" s="20"/>
      <c r="P1126" s="20"/>
      <c r="Q1126" s="20"/>
      <c r="R1126" s="20"/>
    </row>
    <row r="1127" spans="13:18" x14ac:dyDescent="0.25">
      <c r="M1127" s="20"/>
      <c r="N1127" s="20"/>
      <c r="O1127" s="20"/>
      <c r="P1127" s="20"/>
      <c r="Q1127" s="20"/>
      <c r="R1127" s="20"/>
    </row>
    <row r="1128" spans="13:18" x14ac:dyDescent="0.25">
      <c r="M1128" s="20"/>
      <c r="N1128" s="20"/>
      <c r="O1128" s="20"/>
      <c r="P1128" s="20"/>
      <c r="Q1128" s="20"/>
      <c r="R1128" s="20"/>
    </row>
    <row r="1129" spans="13:18" x14ac:dyDescent="0.25">
      <c r="M1129" s="20"/>
      <c r="N1129" s="20"/>
      <c r="O1129" s="20"/>
      <c r="P1129" s="20"/>
      <c r="Q1129" s="20"/>
      <c r="R1129" s="20"/>
    </row>
    <row r="1130" spans="13:18" x14ac:dyDescent="0.25">
      <c r="M1130" s="20"/>
      <c r="N1130" s="20"/>
      <c r="O1130" s="20"/>
      <c r="P1130" s="20"/>
      <c r="Q1130" s="20"/>
      <c r="R1130" s="20"/>
    </row>
    <row r="1131" spans="13:18" x14ac:dyDescent="0.25">
      <c r="M1131" s="20"/>
      <c r="N1131" s="20"/>
      <c r="O1131" s="20"/>
      <c r="P1131" s="20"/>
      <c r="Q1131" s="20"/>
      <c r="R1131" s="20"/>
    </row>
    <row r="1132" spans="13:18" x14ac:dyDescent="0.25">
      <c r="M1132" s="20"/>
      <c r="N1132" s="20"/>
      <c r="O1132" s="20"/>
      <c r="P1132" s="20"/>
      <c r="Q1132" s="20"/>
      <c r="R1132" s="20"/>
    </row>
    <row r="1133" spans="13:18" x14ac:dyDescent="0.25">
      <c r="M1133" s="20"/>
      <c r="N1133" s="20"/>
      <c r="O1133" s="20"/>
      <c r="P1133" s="20"/>
      <c r="Q1133" s="20"/>
      <c r="R1133" s="20"/>
    </row>
    <row r="1134" spans="13:18" x14ac:dyDescent="0.25">
      <c r="M1134" s="20"/>
      <c r="N1134" s="20"/>
      <c r="O1134" s="20"/>
      <c r="P1134" s="20"/>
      <c r="Q1134" s="20"/>
      <c r="R1134" s="20"/>
    </row>
    <row r="1135" spans="13:18" x14ac:dyDescent="0.25">
      <c r="M1135" s="20"/>
      <c r="N1135" s="20"/>
      <c r="O1135" s="20"/>
      <c r="P1135" s="20"/>
      <c r="Q1135" s="20"/>
      <c r="R1135" s="20"/>
    </row>
    <row r="1136" spans="13:18" x14ac:dyDescent="0.25">
      <c r="M1136" s="20"/>
      <c r="N1136" s="20"/>
      <c r="O1136" s="20"/>
      <c r="P1136" s="20"/>
      <c r="Q1136" s="20"/>
      <c r="R1136" s="20"/>
    </row>
    <row r="1137" spans="13:18" x14ac:dyDescent="0.25">
      <c r="M1137" s="20"/>
      <c r="N1137" s="20"/>
      <c r="O1137" s="20"/>
      <c r="P1137" s="20"/>
      <c r="Q1137" s="20"/>
      <c r="R1137" s="20"/>
    </row>
    <row r="1138" spans="13:18" x14ac:dyDescent="0.25">
      <c r="M1138" s="20"/>
      <c r="N1138" s="20"/>
      <c r="O1138" s="20"/>
      <c r="P1138" s="20"/>
      <c r="Q1138" s="20"/>
      <c r="R1138" s="20"/>
    </row>
    <row r="1139" spans="13:18" x14ac:dyDescent="0.25">
      <c r="M1139" s="20"/>
      <c r="N1139" s="20"/>
      <c r="O1139" s="20"/>
      <c r="P1139" s="20"/>
      <c r="Q1139" s="20"/>
      <c r="R1139" s="20"/>
    </row>
    <row r="1140" spans="13:18" x14ac:dyDescent="0.25">
      <c r="M1140" s="20"/>
      <c r="N1140" s="20"/>
      <c r="O1140" s="20"/>
      <c r="P1140" s="20"/>
      <c r="Q1140" s="20"/>
      <c r="R1140" s="20"/>
    </row>
    <row r="1141" spans="13:18" x14ac:dyDescent="0.25">
      <c r="M1141" s="20"/>
      <c r="N1141" s="20"/>
      <c r="O1141" s="20"/>
      <c r="P1141" s="20"/>
      <c r="Q1141" s="20"/>
      <c r="R1141" s="20"/>
    </row>
    <row r="1142" spans="13:18" x14ac:dyDescent="0.25">
      <c r="M1142" s="20"/>
      <c r="N1142" s="20"/>
      <c r="O1142" s="20"/>
      <c r="P1142" s="20"/>
      <c r="Q1142" s="20"/>
      <c r="R1142" s="20"/>
    </row>
    <row r="1143" spans="13:18" x14ac:dyDescent="0.25">
      <c r="M1143" s="20"/>
      <c r="N1143" s="20"/>
      <c r="O1143" s="20"/>
      <c r="P1143" s="20"/>
      <c r="Q1143" s="20"/>
      <c r="R1143" s="20"/>
    </row>
    <row r="1144" spans="13:18" x14ac:dyDescent="0.25">
      <c r="M1144" s="20"/>
      <c r="N1144" s="20"/>
      <c r="O1144" s="20"/>
      <c r="P1144" s="20"/>
      <c r="Q1144" s="20"/>
      <c r="R1144" s="20"/>
    </row>
    <row r="1145" spans="13:18" x14ac:dyDescent="0.25">
      <c r="M1145" s="20"/>
      <c r="N1145" s="20"/>
      <c r="O1145" s="20"/>
      <c r="P1145" s="20"/>
      <c r="Q1145" s="20"/>
      <c r="R1145" s="20"/>
    </row>
    <row r="1146" spans="13:18" x14ac:dyDescent="0.25">
      <c r="M1146" s="20"/>
      <c r="N1146" s="20"/>
      <c r="O1146" s="20"/>
      <c r="P1146" s="20"/>
      <c r="Q1146" s="20"/>
      <c r="R1146" s="20"/>
    </row>
    <row r="1147" spans="13:18" x14ac:dyDescent="0.25">
      <c r="M1147" s="20"/>
      <c r="N1147" s="20"/>
      <c r="O1147" s="20"/>
      <c r="P1147" s="20"/>
      <c r="Q1147" s="20"/>
      <c r="R1147" s="20"/>
    </row>
    <row r="1148" spans="13:18" x14ac:dyDescent="0.25">
      <c r="M1148" s="20"/>
      <c r="N1148" s="20"/>
      <c r="O1148" s="20"/>
      <c r="P1148" s="20"/>
      <c r="Q1148" s="20"/>
      <c r="R1148" s="20"/>
    </row>
    <row r="1149" spans="13:18" x14ac:dyDescent="0.25">
      <c r="M1149" s="20"/>
      <c r="N1149" s="20"/>
      <c r="O1149" s="20"/>
      <c r="P1149" s="20"/>
      <c r="Q1149" s="20"/>
      <c r="R1149" s="20"/>
    </row>
    <row r="1150" spans="13:18" x14ac:dyDescent="0.25">
      <c r="M1150" s="20"/>
      <c r="N1150" s="20"/>
      <c r="O1150" s="20"/>
      <c r="P1150" s="20"/>
      <c r="Q1150" s="20"/>
      <c r="R1150" s="20"/>
    </row>
    <row r="1151" spans="13:18" x14ac:dyDescent="0.25">
      <c r="M1151" s="20"/>
      <c r="N1151" s="20"/>
      <c r="O1151" s="20"/>
      <c r="P1151" s="20"/>
      <c r="Q1151" s="20"/>
      <c r="R1151" s="20"/>
    </row>
    <row r="1152" spans="13:18" x14ac:dyDescent="0.25">
      <c r="M1152" s="20"/>
      <c r="N1152" s="20"/>
      <c r="O1152" s="20"/>
      <c r="P1152" s="20"/>
      <c r="Q1152" s="20"/>
      <c r="R1152" s="20"/>
    </row>
    <row r="1153" spans="13:18" x14ac:dyDescent="0.25">
      <c r="M1153" s="20"/>
      <c r="N1153" s="20"/>
      <c r="O1153" s="20"/>
      <c r="P1153" s="20"/>
      <c r="Q1153" s="20"/>
      <c r="R1153" s="20"/>
    </row>
    <row r="1154" spans="13:18" x14ac:dyDescent="0.25">
      <c r="M1154" s="20"/>
      <c r="N1154" s="20"/>
      <c r="O1154" s="20"/>
      <c r="P1154" s="20"/>
      <c r="Q1154" s="20"/>
      <c r="R1154" s="20"/>
    </row>
    <row r="1155" spans="13:18" x14ac:dyDescent="0.25">
      <c r="M1155" s="20"/>
      <c r="N1155" s="20"/>
      <c r="O1155" s="20"/>
      <c r="P1155" s="20"/>
      <c r="Q1155" s="20"/>
      <c r="R1155" s="20"/>
    </row>
    <row r="1156" spans="13:18" x14ac:dyDescent="0.25">
      <c r="M1156" s="20"/>
      <c r="N1156" s="20"/>
      <c r="O1156" s="20"/>
      <c r="P1156" s="20"/>
      <c r="Q1156" s="20"/>
      <c r="R1156" s="20"/>
    </row>
    <row r="1157" spans="13:18" x14ac:dyDescent="0.25">
      <c r="M1157" s="20"/>
      <c r="N1157" s="20"/>
      <c r="O1157" s="20"/>
      <c r="P1157" s="20"/>
      <c r="Q1157" s="20"/>
      <c r="R1157" s="20"/>
    </row>
    <row r="1158" spans="13:18" x14ac:dyDescent="0.25">
      <c r="M1158" s="20"/>
      <c r="N1158" s="20"/>
      <c r="O1158" s="20"/>
      <c r="P1158" s="20"/>
      <c r="Q1158" s="20"/>
      <c r="R1158" s="20"/>
    </row>
    <row r="1159" spans="13:18" x14ac:dyDescent="0.25">
      <c r="M1159" s="20"/>
      <c r="N1159" s="20"/>
      <c r="O1159" s="20"/>
      <c r="P1159" s="20"/>
      <c r="Q1159" s="20"/>
      <c r="R1159" s="20"/>
    </row>
    <row r="1160" spans="13:18" x14ac:dyDescent="0.25">
      <c r="M1160" s="20"/>
      <c r="N1160" s="20"/>
      <c r="O1160" s="20"/>
      <c r="P1160" s="20"/>
      <c r="Q1160" s="20"/>
      <c r="R1160" s="20"/>
    </row>
    <row r="1161" spans="13:18" x14ac:dyDescent="0.25">
      <c r="M1161" s="20"/>
      <c r="N1161" s="20"/>
      <c r="O1161" s="20"/>
      <c r="P1161" s="20"/>
      <c r="Q1161" s="20"/>
      <c r="R1161" s="20"/>
    </row>
    <row r="1162" spans="13:18" x14ac:dyDescent="0.25">
      <c r="M1162" s="20"/>
      <c r="N1162" s="20"/>
      <c r="O1162" s="20"/>
      <c r="P1162" s="20"/>
      <c r="Q1162" s="20"/>
      <c r="R1162" s="20"/>
    </row>
    <row r="1163" spans="13:18" x14ac:dyDescent="0.25">
      <c r="M1163" s="20"/>
      <c r="N1163" s="20"/>
      <c r="O1163" s="20"/>
      <c r="P1163" s="20"/>
      <c r="Q1163" s="20"/>
      <c r="R1163" s="20"/>
    </row>
    <row r="1164" spans="13:18" x14ac:dyDescent="0.25">
      <c r="M1164" s="20"/>
      <c r="N1164" s="20"/>
      <c r="O1164" s="20"/>
      <c r="P1164" s="20"/>
      <c r="Q1164" s="20"/>
      <c r="R1164" s="20"/>
    </row>
    <row r="1165" spans="13:18" x14ac:dyDescent="0.25">
      <c r="M1165" s="20"/>
      <c r="N1165" s="20"/>
      <c r="O1165" s="20"/>
      <c r="P1165" s="20"/>
      <c r="Q1165" s="20"/>
      <c r="R1165" s="20"/>
    </row>
    <row r="1166" spans="13:18" x14ac:dyDescent="0.25">
      <c r="M1166" s="20"/>
      <c r="N1166" s="20"/>
      <c r="O1166" s="20"/>
      <c r="P1166" s="20"/>
      <c r="Q1166" s="20"/>
      <c r="R1166" s="20"/>
    </row>
    <row r="1167" spans="13:18" x14ac:dyDescent="0.25">
      <c r="M1167" s="20"/>
      <c r="N1167" s="20"/>
      <c r="O1167" s="20"/>
      <c r="P1167" s="20"/>
      <c r="Q1167" s="20"/>
      <c r="R1167" s="20"/>
    </row>
    <row r="1168" spans="13:18" x14ac:dyDescent="0.25">
      <c r="M1168" s="20"/>
      <c r="N1168" s="20"/>
      <c r="O1168" s="20"/>
      <c r="P1168" s="20"/>
      <c r="Q1168" s="20"/>
      <c r="R1168" s="20"/>
    </row>
    <row r="1169" spans="13:18" x14ac:dyDescent="0.25">
      <c r="M1169" s="20"/>
      <c r="N1169" s="20"/>
      <c r="O1169" s="20"/>
      <c r="P1169" s="20"/>
      <c r="Q1169" s="20"/>
      <c r="R1169" s="20"/>
    </row>
    <row r="1170" spans="13:18" x14ac:dyDescent="0.25">
      <c r="M1170" s="20"/>
      <c r="N1170" s="20"/>
      <c r="O1170" s="20"/>
      <c r="P1170" s="20"/>
      <c r="Q1170" s="20"/>
      <c r="R1170" s="20"/>
    </row>
    <row r="1171" spans="13:18" x14ac:dyDescent="0.25">
      <c r="M1171" s="20"/>
      <c r="N1171" s="20"/>
      <c r="O1171" s="20"/>
      <c r="P1171" s="20"/>
      <c r="Q1171" s="20"/>
      <c r="R1171" s="20"/>
    </row>
    <row r="1172" spans="13:18" x14ac:dyDescent="0.25">
      <c r="M1172" s="20"/>
      <c r="N1172" s="20"/>
      <c r="O1172" s="20"/>
      <c r="P1172" s="20"/>
      <c r="Q1172" s="20"/>
      <c r="R1172" s="20"/>
    </row>
    <row r="1173" spans="13:18" x14ac:dyDescent="0.25">
      <c r="M1173" s="20"/>
      <c r="N1173" s="20"/>
      <c r="O1173" s="20"/>
      <c r="P1173" s="20"/>
      <c r="Q1173" s="20"/>
      <c r="R1173" s="20"/>
    </row>
    <row r="1174" spans="13:18" x14ac:dyDescent="0.25">
      <c r="M1174" s="20"/>
      <c r="N1174" s="20"/>
      <c r="O1174" s="20"/>
      <c r="P1174" s="20"/>
      <c r="Q1174" s="20"/>
      <c r="R1174" s="20"/>
    </row>
    <row r="1175" spans="13:18" x14ac:dyDescent="0.25">
      <c r="M1175" s="20"/>
      <c r="N1175" s="20"/>
      <c r="O1175" s="20"/>
      <c r="P1175" s="20"/>
      <c r="Q1175" s="20"/>
      <c r="R1175" s="20"/>
    </row>
    <row r="1176" spans="13:18" x14ac:dyDescent="0.25">
      <c r="M1176" s="20"/>
      <c r="N1176" s="20"/>
      <c r="O1176" s="20"/>
      <c r="P1176" s="20"/>
      <c r="Q1176" s="20"/>
      <c r="R1176" s="20"/>
    </row>
    <row r="1177" spans="13:18" x14ac:dyDescent="0.25">
      <c r="M1177" s="20"/>
      <c r="N1177" s="20"/>
      <c r="O1177" s="20"/>
      <c r="P1177" s="20"/>
      <c r="Q1177" s="20"/>
      <c r="R1177" s="20"/>
    </row>
    <row r="1178" spans="13:18" x14ac:dyDescent="0.25">
      <c r="M1178" s="20"/>
      <c r="N1178" s="20"/>
      <c r="O1178" s="20"/>
      <c r="P1178" s="20"/>
      <c r="Q1178" s="20"/>
      <c r="R1178" s="20"/>
    </row>
    <row r="1179" spans="13:18" x14ac:dyDescent="0.25">
      <c r="M1179" s="20"/>
      <c r="N1179" s="20"/>
      <c r="O1179" s="20"/>
      <c r="P1179" s="20"/>
      <c r="Q1179" s="20"/>
      <c r="R1179" s="20"/>
    </row>
    <row r="1180" spans="13:18" x14ac:dyDescent="0.25">
      <c r="M1180" s="20"/>
      <c r="N1180" s="20"/>
      <c r="O1180" s="20"/>
      <c r="P1180" s="20"/>
      <c r="Q1180" s="20"/>
      <c r="R1180" s="20"/>
    </row>
    <row r="1181" spans="13:18" x14ac:dyDescent="0.25">
      <c r="M1181" s="20"/>
      <c r="N1181" s="20"/>
      <c r="O1181" s="20"/>
      <c r="P1181" s="20"/>
      <c r="Q1181" s="20"/>
      <c r="R1181" s="20"/>
    </row>
    <row r="1182" spans="13:18" x14ac:dyDescent="0.25">
      <c r="M1182" s="20"/>
      <c r="N1182" s="20"/>
      <c r="O1182" s="20"/>
      <c r="P1182" s="20"/>
      <c r="Q1182" s="20"/>
      <c r="R1182" s="20"/>
    </row>
    <row r="1183" spans="13:18" x14ac:dyDescent="0.25">
      <c r="M1183" s="20"/>
      <c r="N1183" s="20"/>
      <c r="O1183" s="20"/>
      <c r="P1183" s="20"/>
      <c r="Q1183" s="20"/>
      <c r="R1183" s="20"/>
    </row>
    <row r="1184" spans="13:18" x14ac:dyDescent="0.25">
      <c r="M1184" s="20"/>
      <c r="N1184" s="20"/>
      <c r="O1184" s="20"/>
      <c r="P1184" s="20"/>
      <c r="Q1184" s="20"/>
      <c r="R1184" s="20"/>
    </row>
    <row r="1185" spans="13:18" x14ac:dyDescent="0.25">
      <c r="M1185" s="20"/>
      <c r="N1185" s="20"/>
      <c r="O1185" s="20"/>
      <c r="P1185" s="20"/>
      <c r="Q1185" s="20"/>
      <c r="R1185" s="20"/>
    </row>
    <row r="1186" spans="13:18" x14ac:dyDescent="0.25">
      <c r="M1186" s="20"/>
      <c r="N1186" s="20"/>
      <c r="O1186" s="20"/>
      <c r="P1186" s="20"/>
      <c r="Q1186" s="20"/>
      <c r="R1186" s="20"/>
    </row>
    <row r="1187" spans="13:18" x14ac:dyDescent="0.25">
      <c r="M1187" s="20"/>
      <c r="N1187" s="20"/>
      <c r="O1187" s="20"/>
      <c r="P1187" s="20"/>
      <c r="Q1187" s="20"/>
      <c r="R1187" s="20"/>
    </row>
    <row r="1188" spans="13:18" x14ac:dyDescent="0.25">
      <c r="M1188" s="20"/>
      <c r="N1188" s="20"/>
      <c r="O1188" s="20"/>
      <c r="P1188" s="20"/>
      <c r="Q1188" s="20"/>
      <c r="R1188" s="20"/>
    </row>
    <row r="1189" spans="13:18" x14ac:dyDescent="0.25">
      <c r="M1189" s="20"/>
      <c r="N1189" s="20"/>
      <c r="O1189" s="20"/>
      <c r="P1189" s="20"/>
      <c r="Q1189" s="20"/>
      <c r="R1189" s="20"/>
    </row>
    <row r="1190" spans="13:18" x14ac:dyDescent="0.25">
      <c r="M1190" s="20"/>
      <c r="N1190" s="20"/>
      <c r="O1190" s="20"/>
      <c r="P1190" s="20"/>
      <c r="Q1190" s="20"/>
      <c r="R1190" s="20"/>
    </row>
    <row r="1191" spans="13:18" x14ac:dyDescent="0.25">
      <c r="M1191" s="20"/>
      <c r="N1191" s="20"/>
      <c r="O1191" s="20"/>
      <c r="P1191" s="20"/>
      <c r="Q1191" s="20"/>
      <c r="R1191" s="20"/>
    </row>
    <row r="1192" spans="13:18" x14ac:dyDescent="0.25">
      <c r="M1192" s="20"/>
      <c r="N1192" s="20"/>
      <c r="O1192" s="20"/>
      <c r="P1192" s="20"/>
      <c r="Q1192" s="20"/>
      <c r="R1192" s="20"/>
    </row>
    <row r="1193" spans="13:18" x14ac:dyDescent="0.25">
      <c r="M1193" s="20"/>
      <c r="N1193" s="20"/>
      <c r="O1193" s="20"/>
      <c r="P1193" s="20"/>
      <c r="Q1193" s="20"/>
      <c r="R1193" s="20"/>
    </row>
    <row r="1194" spans="13:18" x14ac:dyDescent="0.25">
      <c r="M1194" s="20"/>
      <c r="N1194" s="20"/>
      <c r="O1194" s="20"/>
      <c r="P1194" s="20"/>
      <c r="Q1194" s="20"/>
      <c r="R1194" s="20"/>
    </row>
    <row r="1195" spans="13:18" x14ac:dyDescent="0.25">
      <c r="M1195" s="20"/>
      <c r="N1195" s="20"/>
      <c r="O1195" s="20"/>
      <c r="P1195" s="20"/>
      <c r="Q1195" s="20"/>
      <c r="R1195" s="20"/>
    </row>
    <row r="1196" spans="13:18" x14ac:dyDescent="0.25">
      <c r="M1196" s="20"/>
      <c r="N1196" s="20"/>
      <c r="O1196" s="20"/>
      <c r="P1196" s="20"/>
      <c r="Q1196" s="20"/>
      <c r="R1196" s="20"/>
    </row>
    <row r="1197" spans="13:18" x14ac:dyDescent="0.25">
      <c r="M1197" s="20"/>
      <c r="N1197" s="20"/>
      <c r="O1197" s="20"/>
      <c r="P1197" s="20"/>
      <c r="Q1197" s="20"/>
      <c r="R1197" s="20"/>
    </row>
    <row r="1198" spans="13:18" x14ac:dyDescent="0.25">
      <c r="M1198" s="20"/>
      <c r="N1198" s="20"/>
      <c r="O1198" s="20"/>
      <c r="P1198" s="20"/>
      <c r="Q1198" s="20"/>
      <c r="R1198" s="20"/>
    </row>
    <row r="1199" spans="13:18" x14ac:dyDescent="0.25">
      <c r="M1199" s="20"/>
      <c r="N1199" s="20"/>
      <c r="O1199" s="20"/>
      <c r="P1199" s="20"/>
      <c r="Q1199" s="20"/>
      <c r="R1199" s="20"/>
    </row>
    <row r="1200" spans="13:18" x14ac:dyDescent="0.25">
      <c r="M1200" s="20"/>
      <c r="N1200" s="20"/>
      <c r="O1200" s="20"/>
      <c r="P1200" s="20"/>
      <c r="Q1200" s="20"/>
      <c r="R1200" s="20"/>
    </row>
    <row r="1201" spans="13:18" x14ac:dyDescent="0.25">
      <c r="M1201" s="20"/>
      <c r="N1201" s="20"/>
      <c r="O1201" s="20"/>
      <c r="P1201" s="20"/>
      <c r="Q1201" s="20"/>
      <c r="R1201" s="20"/>
    </row>
    <row r="1202" spans="13:18" x14ac:dyDescent="0.25">
      <c r="M1202" s="20"/>
      <c r="N1202" s="20"/>
      <c r="O1202" s="20"/>
      <c r="P1202" s="20"/>
      <c r="Q1202" s="20"/>
      <c r="R1202" s="20"/>
    </row>
    <row r="1203" spans="13:18" x14ac:dyDescent="0.25">
      <c r="M1203" s="20"/>
      <c r="N1203" s="20"/>
      <c r="O1203" s="20"/>
      <c r="P1203" s="20"/>
      <c r="Q1203" s="20"/>
      <c r="R1203" s="20"/>
    </row>
    <row r="1204" spans="13:18" x14ac:dyDescent="0.25">
      <c r="M1204" s="20"/>
      <c r="N1204" s="20"/>
      <c r="O1204" s="20"/>
      <c r="P1204" s="20"/>
      <c r="Q1204" s="20"/>
      <c r="R1204" s="20"/>
    </row>
    <row r="1205" spans="13:18" x14ac:dyDescent="0.25">
      <c r="M1205" s="20"/>
      <c r="N1205" s="20"/>
      <c r="O1205" s="20"/>
      <c r="P1205" s="20"/>
      <c r="Q1205" s="20"/>
      <c r="R1205" s="20"/>
    </row>
    <row r="1206" spans="13:18" x14ac:dyDescent="0.25">
      <c r="M1206" s="20"/>
      <c r="N1206" s="20"/>
      <c r="O1206" s="20"/>
      <c r="P1206" s="20"/>
      <c r="Q1206" s="20"/>
      <c r="R1206" s="20"/>
    </row>
    <row r="1207" spans="13:18" x14ac:dyDescent="0.25">
      <c r="M1207" s="20"/>
      <c r="N1207" s="20"/>
      <c r="O1207" s="20"/>
      <c r="P1207" s="20"/>
      <c r="Q1207" s="20"/>
      <c r="R1207" s="20"/>
    </row>
    <row r="1208" spans="13:18" x14ac:dyDescent="0.25">
      <c r="M1208" s="20"/>
      <c r="N1208" s="20"/>
      <c r="O1208" s="20"/>
      <c r="P1208" s="20"/>
      <c r="Q1208" s="20"/>
      <c r="R1208" s="20"/>
    </row>
    <row r="1209" spans="13:18" x14ac:dyDescent="0.25">
      <c r="M1209" s="20"/>
      <c r="N1209" s="20"/>
      <c r="O1209" s="20"/>
      <c r="P1209" s="20"/>
      <c r="Q1209" s="20"/>
      <c r="R1209" s="20"/>
    </row>
    <row r="1210" spans="13:18" x14ac:dyDescent="0.25">
      <c r="M1210" s="20"/>
      <c r="N1210" s="20"/>
      <c r="O1210" s="20"/>
      <c r="P1210" s="20"/>
      <c r="Q1210" s="20"/>
      <c r="R1210" s="20"/>
    </row>
    <row r="1211" spans="13:18" x14ac:dyDescent="0.25">
      <c r="M1211" s="20"/>
      <c r="N1211" s="20"/>
      <c r="O1211" s="20"/>
      <c r="P1211" s="20"/>
      <c r="Q1211" s="20"/>
      <c r="R1211" s="20"/>
    </row>
    <row r="1212" spans="13:18" x14ac:dyDescent="0.25">
      <c r="M1212" s="20"/>
      <c r="N1212" s="20"/>
      <c r="O1212" s="20"/>
      <c r="P1212" s="20"/>
      <c r="Q1212" s="20"/>
      <c r="R1212" s="20"/>
    </row>
    <row r="1213" spans="13:18" x14ac:dyDescent="0.25">
      <c r="M1213" s="20"/>
      <c r="N1213" s="20"/>
      <c r="O1213" s="20"/>
      <c r="P1213" s="20"/>
      <c r="Q1213" s="20"/>
      <c r="R1213" s="20"/>
    </row>
    <row r="1214" spans="13:18" x14ac:dyDescent="0.25">
      <c r="M1214" s="20"/>
      <c r="N1214" s="20"/>
      <c r="O1214" s="20"/>
      <c r="P1214" s="20"/>
      <c r="Q1214" s="20"/>
      <c r="R1214" s="20"/>
    </row>
    <row r="1215" spans="13:18" x14ac:dyDescent="0.25">
      <c r="M1215" s="20"/>
      <c r="N1215" s="20"/>
      <c r="O1215" s="20"/>
      <c r="P1215" s="20"/>
      <c r="Q1215" s="20"/>
      <c r="R1215" s="20"/>
    </row>
    <row r="1216" spans="13:18" x14ac:dyDescent="0.25">
      <c r="M1216" s="20"/>
      <c r="N1216" s="20"/>
      <c r="O1216" s="20"/>
      <c r="P1216" s="20"/>
      <c r="Q1216" s="20"/>
      <c r="R1216" s="20"/>
    </row>
    <row r="1217" spans="13:18" x14ac:dyDescent="0.25">
      <c r="M1217" s="20"/>
      <c r="N1217" s="20"/>
      <c r="O1217" s="20"/>
      <c r="P1217" s="20"/>
      <c r="Q1217" s="20"/>
      <c r="R1217" s="20"/>
    </row>
    <row r="1218" spans="13:18" x14ac:dyDescent="0.25">
      <c r="M1218" s="20"/>
      <c r="N1218" s="20"/>
      <c r="O1218" s="20"/>
      <c r="P1218" s="20"/>
      <c r="Q1218" s="20"/>
      <c r="R1218" s="20"/>
    </row>
    <row r="1219" spans="13:18" x14ac:dyDescent="0.25">
      <c r="M1219" s="20"/>
      <c r="N1219" s="20"/>
      <c r="O1219" s="20"/>
      <c r="P1219" s="20"/>
      <c r="Q1219" s="20"/>
      <c r="R1219" s="20"/>
    </row>
    <row r="1220" spans="13:18" x14ac:dyDescent="0.25">
      <c r="M1220" s="20"/>
      <c r="N1220" s="20"/>
      <c r="O1220" s="20"/>
      <c r="P1220" s="20"/>
      <c r="Q1220" s="20"/>
      <c r="R1220" s="20"/>
    </row>
    <row r="1221" spans="13:18" x14ac:dyDescent="0.25">
      <c r="M1221" s="20"/>
      <c r="N1221" s="20"/>
      <c r="O1221" s="20"/>
      <c r="P1221" s="20"/>
      <c r="Q1221" s="20"/>
      <c r="R1221" s="20"/>
    </row>
    <row r="1222" spans="13:18" x14ac:dyDescent="0.25">
      <c r="M1222" s="20"/>
      <c r="N1222" s="20"/>
      <c r="O1222" s="20"/>
      <c r="P1222" s="20"/>
      <c r="Q1222" s="20"/>
      <c r="R1222" s="20"/>
    </row>
    <row r="1223" spans="13:18" x14ac:dyDescent="0.25">
      <c r="M1223" s="20"/>
      <c r="N1223" s="20"/>
      <c r="O1223" s="20"/>
      <c r="P1223" s="20"/>
      <c r="Q1223" s="20"/>
      <c r="R1223" s="20"/>
    </row>
    <row r="1224" spans="13:18" x14ac:dyDescent="0.25">
      <c r="M1224" s="20"/>
      <c r="N1224" s="20"/>
      <c r="O1224" s="20"/>
      <c r="P1224" s="20"/>
      <c r="Q1224" s="20"/>
      <c r="R1224" s="20"/>
    </row>
    <row r="1225" spans="13:18" x14ac:dyDescent="0.25">
      <c r="M1225" s="20"/>
      <c r="N1225" s="20"/>
      <c r="O1225" s="20"/>
      <c r="P1225" s="20"/>
      <c r="Q1225" s="20"/>
      <c r="R1225" s="20"/>
    </row>
    <row r="1226" spans="13:18" x14ac:dyDescent="0.25">
      <c r="M1226" s="20"/>
      <c r="N1226" s="20"/>
      <c r="O1226" s="20"/>
      <c r="P1226" s="20"/>
      <c r="Q1226" s="20"/>
      <c r="R1226" s="20"/>
    </row>
    <row r="1227" spans="13:18" x14ac:dyDescent="0.25">
      <c r="M1227" s="20"/>
      <c r="N1227" s="20"/>
      <c r="O1227" s="20"/>
      <c r="P1227" s="20"/>
      <c r="Q1227" s="20"/>
      <c r="R1227" s="20"/>
    </row>
    <row r="1228" spans="13:18" x14ac:dyDescent="0.25">
      <c r="M1228" s="20"/>
      <c r="N1228" s="20"/>
      <c r="O1228" s="20"/>
      <c r="P1228" s="20"/>
      <c r="Q1228" s="20"/>
      <c r="R1228" s="20"/>
    </row>
    <row r="1229" spans="13:18" x14ac:dyDescent="0.25">
      <c r="M1229" s="20"/>
      <c r="N1229" s="20"/>
      <c r="O1229" s="20"/>
      <c r="P1229" s="20"/>
      <c r="Q1229" s="20"/>
      <c r="R1229" s="20"/>
    </row>
    <row r="1230" spans="13:18" x14ac:dyDescent="0.25">
      <c r="M1230" s="20"/>
      <c r="N1230" s="20"/>
      <c r="O1230" s="20"/>
      <c r="P1230" s="20"/>
      <c r="Q1230" s="20"/>
      <c r="R1230" s="20"/>
    </row>
    <row r="1231" spans="13:18" x14ac:dyDescent="0.25">
      <c r="M1231" s="20"/>
      <c r="N1231" s="20"/>
      <c r="O1231" s="20"/>
      <c r="P1231" s="20"/>
      <c r="Q1231" s="20"/>
      <c r="R1231" s="20"/>
    </row>
    <row r="1232" spans="13:18" x14ac:dyDescent="0.25">
      <c r="M1232" s="20"/>
      <c r="N1232" s="20"/>
      <c r="O1232" s="20"/>
      <c r="P1232" s="20"/>
      <c r="Q1232" s="20"/>
      <c r="R1232" s="20"/>
    </row>
    <row r="1233" spans="13:18" x14ac:dyDescent="0.25">
      <c r="M1233" s="20"/>
      <c r="N1233" s="20"/>
      <c r="O1233" s="20"/>
      <c r="P1233" s="20"/>
      <c r="Q1233" s="20"/>
      <c r="R1233" s="20"/>
    </row>
    <row r="1234" spans="13:18" x14ac:dyDescent="0.25">
      <c r="M1234" s="20"/>
      <c r="N1234" s="20"/>
      <c r="O1234" s="20"/>
      <c r="P1234" s="20"/>
      <c r="Q1234" s="20"/>
      <c r="R1234" s="20"/>
    </row>
    <row r="1235" spans="13:18" x14ac:dyDescent="0.25">
      <c r="M1235" s="20"/>
      <c r="N1235" s="20"/>
      <c r="O1235" s="20"/>
      <c r="P1235" s="20"/>
      <c r="Q1235" s="20"/>
      <c r="R1235" s="20"/>
    </row>
    <row r="1236" spans="13:18" x14ac:dyDescent="0.25">
      <c r="M1236" s="20"/>
      <c r="N1236" s="20"/>
      <c r="O1236" s="20"/>
      <c r="P1236" s="20"/>
      <c r="Q1236" s="20"/>
      <c r="R1236" s="20"/>
    </row>
    <row r="1237" spans="13:18" x14ac:dyDescent="0.25">
      <c r="M1237" s="20"/>
      <c r="N1237" s="20"/>
      <c r="O1237" s="20"/>
      <c r="P1237" s="20"/>
      <c r="Q1237" s="20"/>
      <c r="R1237" s="20"/>
    </row>
    <row r="1238" spans="13:18" x14ac:dyDescent="0.25">
      <c r="M1238" s="20"/>
      <c r="N1238" s="20"/>
      <c r="O1238" s="20"/>
      <c r="P1238" s="20"/>
      <c r="Q1238" s="20"/>
      <c r="R1238" s="20"/>
    </row>
    <row r="1239" spans="13:18" x14ac:dyDescent="0.25">
      <c r="M1239" s="20"/>
      <c r="N1239" s="20"/>
      <c r="O1239" s="20"/>
      <c r="P1239" s="20"/>
      <c r="Q1239" s="20"/>
      <c r="R1239" s="20"/>
    </row>
    <row r="1240" spans="13:18" x14ac:dyDescent="0.25">
      <c r="M1240" s="20"/>
      <c r="N1240" s="20"/>
      <c r="O1240" s="20"/>
      <c r="P1240" s="20"/>
      <c r="Q1240" s="20"/>
      <c r="R1240" s="20"/>
    </row>
    <row r="1241" spans="13:18" x14ac:dyDescent="0.25">
      <c r="M1241" s="20"/>
      <c r="N1241" s="20"/>
      <c r="O1241" s="20"/>
      <c r="P1241" s="20"/>
      <c r="Q1241" s="20"/>
      <c r="R1241" s="20"/>
    </row>
    <row r="1242" spans="13:18" x14ac:dyDescent="0.25">
      <c r="M1242" s="20"/>
      <c r="N1242" s="20"/>
      <c r="O1242" s="20"/>
      <c r="P1242" s="20"/>
      <c r="Q1242" s="20"/>
      <c r="R1242" s="20"/>
    </row>
    <row r="1243" spans="13:18" x14ac:dyDescent="0.25">
      <c r="M1243" s="20"/>
      <c r="N1243" s="20"/>
      <c r="O1243" s="20"/>
      <c r="P1243" s="20"/>
      <c r="Q1243" s="20"/>
      <c r="R1243" s="20"/>
    </row>
    <row r="1244" spans="13:18" x14ac:dyDescent="0.25">
      <c r="M1244" s="20"/>
      <c r="N1244" s="20"/>
      <c r="O1244" s="20"/>
      <c r="P1244" s="20"/>
      <c r="Q1244" s="20"/>
      <c r="R1244" s="20"/>
    </row>
    <row r="1245" spans="13:18" x14ac:dyDescent="0.25">
      <c r="M1245" s="20"/>
      <c r="N1245" s="20"/>
      <c r="O1245" s="20"/>
      <c r="P1245" s="20"/>
      <c r="Q1245" s="20"/>
      <c r="R1245" s="20"/>
    </row>
    <row r="1246" spans="13:18" x14ac:dyDescent="0.25">
      <c r="M1246" s="20"/>
      <c r="N1246" s="20"/>
      <c r="O1246" s="20"/>
      <c r="P1246" s="20"/>
      <c r="Q1246" s="20"/>
      <c r="R1246" s="20"/>
    </row>
    <row r="1247" spans="13:18" x14ac:dyDescent="0.25">
      <c r="M1247" s="20"/>
      <c r="N1247" s="20"/>
      <c r="O1247" s="20"/>
      <c r="P1247" s="20"/>
      <c r="Q1247" s="20"/>
      <c r="R1247" s="20"/>
    </row>
    <row r="1248" spans="13:18" x14ac:dyDescent="0.25">
      <c r="M1248" s="20"/>
      <c r="N1248" s="20"/>
      <c r="O1248" s="20"/>
      <c r="P1248" s="20"/>
      <c r="Q1248" s="20"/>
      <c r="R1248" s="20"/>
    </row>
    <row r="1249" spans="13:18" x14ac:dyDescent="0.25">
      <c r="M1249" s="20"/>
      <c r="N1249" s="20"/>
      <c r="O1249" s="20"/>
      <c r="P1249" s="20"/>
      <c r="Q1249" s="20"/>
      <c r="R1249" s="20"/>
    </row>
    <row r="1250" spans="13:18" x14ac:dyDescent="0.25">
      <c r="M1250" s="20"/>
      <c r="N1250" s="20"/>
      <c r="O1250" s="20"/>
      <c r="P1250" s="20"/>
      <c r="Q1250" s="20"/>
      <c r="R1250" s="20"/>
    </row>
    <row r="1251" spans="13:18" x14ac:dyDescent="0.25">
      <c r="M1251" s="20"/>
      <c r="N1251" s="20"/>
      <c r="O1251" s="20"/>
      <c r="P1251" s="20"/>
      <c r="Q1251" s="20"/>
      <c r="R1251" s="20"/>
    </row>
    <row r="1252" spans="13:18" x14ac:dyDescent="0.25">
      <c r="M1252" s="20"/>
      <c r="N1252" s="20"/>
      <c r="O1252" s="20"/>
      <c r="P1252" s="20"/>
      <c r="Q1252" s="20"/>
      <c r="R1252" s="20"/>
    </row>
    <row r="1253" spans="13:18" x14ac:dyDescent="0.25">
      <c r="M1253" s="20"/>
      <c r="N1253" s="20"/>
      <c r="O1253" s="20"/>
      <c r="P1253" s="20"/>
      <c r="Q1253" s="20"/>
      <c r="R1253" s="20"/>
    </row>
    <row r="1254" spans="13:18" x14ac:dyDescent="0.25">
      <c r="M1254" s="20"/>
      <c r="N1254" s="20"/>
      <c r="O1254" s="20"/>
      <c r="P1254" s="20"/>
      <c r="Q1254" s="20"/>
      <c r="R1254" s="20"/>
    </row>
    <row r="1255" spans="13:18" x14ac:dyDescent="0.25">
      <c r="M1255" s="20"/>
      <c r="N1255" s="20"/>
      <c r="O1255" s="20"/>
      <c r="P1255" s="20"/>
      <c r="Q1255" s="20"/>
      <c r="R1255" s="20"/>
    </row>
    <row r="1256" spans="13:18" x14ac:dyDescent="0.25">
      <c r="M1256" s="20"/>
      <c r="N1256" s="20"/>
      <c r="O1256" s="20"/>
      <c r="P1256" s="20"/>
      <c r="Q1256" s="20"/>
      <c r="R1256" s="20"/>
    </row>
    <row r="1257" spans="13:18" x14ac:dyDescent="0.25">
      <c r="M1257" s="20"/>
      <c r="N1257" s="20"/>
      <c r="O1257" s="20"/>
      <c r="P1257" s="20"/>
      <c r="Q1257" s="20"/>
      <c r="R1257" s="20"/>
    </row>
    <row r="1258" spans="13:18" x14ac:dyDescent="0.25">
      <c r="M1258" s="20"/>
      <c r="N1258" s="20"/>
      <c r="O1258" s="20"/>
      <c r="P1258" s="20"/>
      <c r="Q1258" s="20"/>
      <c r="R1258" s="20"/>
    </row>
    <row r="1259" spans="13:18" x14ac:dyDescent="0.25">
      <c r="M1259" s="20"/>
      <c r="N1259" s="20"/>
      <c r="O1259" s="20"/>
      <c r="P1259" s="20"/>
      <c r="Q1259" s="20"/>
      <c r="R1259" s="20"/>
    </row>
    <row r="1260" spans="13:18" x14ac:dyDescent="0.25">
      <c r="M1260" s="20"/>
      <c r="N1260" s="20"/>
      <c r="O1260" s="20"/>
      <c r="P1260" s="20"/>
      <c r="Q1260" s="20"/>
      <c r="R1260" s="20"/>
    </row>
    <row r="1261" spans="13:18" x14ac:dyDescent="0.25">
      <c r="M1261" s="20"/>
      <c r="N1261" s="20"/>
      <c r="O1261" s="20"/>
      <c r="P1261" s="20"/>
      <c r="Q1261" s="20"/>
      <c r="R1261" s="20"/>
    </row>
    <row r="1262" spans="13:18" x14ac:dyDescent="0.25">
      <c r="M1262" s="20"/>
      <c r="N1262" s="20"/>
      <c r="O1262" s="20"/>
      <c r="P1262" s="20"/>
      <c r="Q1262" s="20"/>
      <c r="R1262" s="20"/>
    </row>
    <row r="1263" spans="13:18" x14ac:dyDescent="0.25">
      <c r="M1263" s="20"/>
      <c r="N1263" s="20"/>
      <c r="O1263" s="20"/>
      <c r="P1263" s="20"/>
      <c r="Q1263" s="20"/>
      <c r="R1263" s="20"/>
    </row>
    <row r="1264" spans="13:18" x14ac:dyDescent="0.25">
      <c r="M1264" s="20"/>
      <c r="N1264" s="20"/>
      <c r="O1264" s="20"/>
      <c r="P1264" s="20"/>
      <c r="Q1264" s="20"/>
      <c r="R1264" s="20"/>
    </row>
    <row r="1265" spans="13:18" x14ac:dyDescent="0.25">
      <c r="M1265" s="20"/>
      <c r="N1265" s="20"/>
      <c r="O1265" s="20"/>
      <c r="P1265" s="20"/>
      <c r="Q1265" s="20"/>
      <c r="R1265" s="20"/>
    </row>
    <row r="1266" spans="13:18" x14ac:dyDescent="0.25">
      <c r="M1266" s="20"/>
      <c r="N1266" s="20"/>
      <c r="O1266" s="20"/>
      <c r="P1266" s="20"/>
      <c r="Q1266" s="20"/>
      <c r="R1266" s="20"/>
    </row>
    <row r="1267" spans="13:18" x14ac:dyDescent="0.25">
      <c r="M1267" s="20"/>
      <c r="N1267" s="20"/>
      <c r="O1267" s="20"/>
      <c r="P1267" s="20"/>
      <c r="Q1267" s="20"/>
      <c r="R1267" s="20"/>
    </row>
    <row r="1268" spans="13:18" x14ac:dyDescent="0.25">
      <c r="M1268" s="20"/>
      <c r="N1268" s="20"/>
      <c r="O1268" s="20"/>
      <c r="P1268" s="20"/>
      <c r="Q1268" s="20"/>
      <c r="R1268" s="20"/>
    </row>
    <row r="1269" spans="13:18" x14ac:dyDescent="0.25">
      <c r="M1269" s="20"/>
      <c r="N1269" s="20"/>
      <c r="O1269" s="20"/>
      <c r="P1269" s="20"/>
      <c r="Q1269" s="20"/>
      <c r="R1269" s="20"/>
    </row>
    <row r="1270" spans="13:18" x14ac:dyDescent="0.25">
      <c r="M1270" s="20"/>
      <c r="N1270" s="20"/>
      <c r="O1270" s="20"/>
      <c r="P1270" s="20"/>
      <c r="Q1270" s="20"/>
      <c r="R1270" s="20"/>
    </row>
    <row r="1271" spans="13:18" x14ac:dyDescent="0.25">
      <c r="M1271" s="20"/>
      <c r="N1271" s="20"/>
      <c r="O1271" s="20"/>
      <c r="P1271" s="20"/>
      <c r="Q1271" s="20"/>
      <c r="R1271" s="20"/>
    </row>
    <row r="1272" spans="13:18" x14ac:dyDescent="0.25">
      <c r="M1272" s="20"/>
      <c r="N1272" s="20"/>
      <c r="O1272" s="20"/>
      <c r="P1272" s="20"/>
      <c r="Q1272" s="20"/>
      <c r="R1272" s="20"/>
    </row>
    <row r="1273" spans="13:18" x14ac:dyDescent="0.25">
      <c r="M1273" s="20"/>
      <c r="N1273" s="20"/>
      <c r="O1273" s="20"/>
      <c r="P1273" s="20"/>
      <c r="Q1273" s="20"/>
      <c r="R1273" s="20"/>
    </row>
    <row r="1274" spans="13:18" x14ac:dyDescent="0.25">
      <c r="M1274" s="20"/>
      <c r="N1274" s="20"/>
      <c r="O1274" s="20"/>
      <c r="P1274" s="20"/>
      <c r="Q1274" s="20"/>
      <c r="R1274" s="20"/>
    </row>
    <row r="1275" spans="13:18" x14ac:dyDescent="0.25">
      <c r="M1275" s="20"/>
      <c r="N1275" s="20"/>
      <c r="O1275" s="20"/>
      <c r="P1275" s="20"/>
      <c r="Q1275" s="20"/>
      <c r="R1275" s="20"/>
    </row>
    <row r="1276" spans="13:18" x14ac:dyDescent="0.25">
      <c r="M1276" s="20"/>
      <c r="N1276" s="20"/>
      <c r="O1276" s="20"/>
      <c r="P1276" s="20"/>
      <c r="Q1276" s="20"/>
      <c r="R1276" s="20"/>
    </row>
    <row r="1277" spans="13:18" x14ac:dyDescent="0.25">
      <c r="M1277" s="20"/>
      <c r="N1277" s="20"/>
      <c r="O1277" s="20"/>
      <c r="P1277" s="20"/>
      <c r="Q1277" s="20"/>
      <c r="R1277" s="20"/>
    </row>
    <row r="1278" spans="13:18" x14ac:dyDescent="0.25">
      <c r="M1278" s="20"/>
      <c r="N1278" s="20"/>
      <c r="O1278" s="20"/>
      <c r="P1278" s="20"/>
      <c r="Q1278" s="20"/>
      <c r="R1278" s="20"/>
    </row>
    <row r="1279" spans="13:18" x14ac:dyDescent="0.25">
      <c r="M1279" s="20"/>
      <c r="N1279" s="20"/>
      <c r="O1279" s="20"/>
      <c r="P1279" s="20"/>
      <c r="Q1279" s="20"/>
      <c r="R1279" s="20"/>
    </row>
    <row r="1280" spans="13:18" x14ac:dyDescent="0.25">
      <c r="M1280" s="20"/>
      <c r="N1280" s="20"/>
      <c r="O1280" s="20"/>
      <c r="P1280" s="20"/>
      <c r="Q1280" s="20"/>
      <c r="R1280" s="20"/>
    </row>
    <row r="1281" spans="13:18" x14ac:dyDescent="0.25">
      <c r="M1281" s="20"/>
      <c r="N1281" s="20"/>
      <c r="O1281" s="20"/>
      <c r="P1281" s="20"/>
      <c r="Q1281" s="20"/>
      <c r="R1281" s="20"/>
    </row>
    <row r="1282" spans="13:18" x14ac:dyDescent="0.25">
      <c r="M1282" s="20"/>
      <c r="N1282" s="20"/>
      <c r="O1282" s="20"/>
      <c r="P1282" s="20"/>
      <c r="Q1282" s="20"/>
      <c r="R1282" s="20"/>
    </row>
    <row r="1283" spans="13:18" x14ac:dyDescent="0.25">
      <c r="M1283" s="20"/>
      <c r="N1283" s="20"/>
      <c r="O1283" s="20"/>
      <c r="P1283" s="20"/>
      <c r="Q1283" s="20"/>
      <c r="R1283" s="20"/>
    </row>
    <row r="1284" spans="13:18" x14ac:dyDescent="0.25">
      <c r="M1284" s="20"/>
      <c r="N1284" s="20"/>
      <c r="O1284" s="20"/>
      <c r="P1284" s="20"/>
      <c r="Q1284" s="20"/>
      <c r="R1284" s="20"/>
    </row>
    <row r="1285" spans="13:18" x14ac:dyDescent="0.25">
      <c r="M1285" s="20"/>
      <c r="N1285" s="20"/>
      <c r="O1285" s="20"/>
      <c r="P1285" s="20"/>
      <c r="Q1285" s="20"/>
      <c r="R1285" s="20"/>
    </row>
    <row r="1286" spans="13:18" x14ac:dyDescent="0.25">
      <c r="M1286" s="20"/>
      <c r="N1286" s="20"/>
      <c r="O1286" s="20"/>
      <c r="P1286" s="20"/>
      <c r="Q1286" s="20"/>
      <c r="R1286" s="20"/>
    </row>
    <row r="1287" spans="13:18" x14ac:dyDescent="0.25">
      <c r="M1287" s="20"/>
      <c r="N1287" s="20"/>
      <c r="O1287" s="20"/>
      <c r="P1287" s="20"/>
      <c r="Q1287" s="20"/>
      <c r="R1287" s="20"/>
    </row>
    <row r="1288" spans="13:18" x14ac:dyDescent="0.25">
      <c r="M1288" s="20"/>
      <c r="N1288" s="20"/>
      <c r="O1288" s="20"/>
      <c r="P1288" s="20"/>
      <c r="Q1288" s="20"/>
      <c r="R1288" s="20"/>
    </row>
    <row r="1289" spans="13:18" x14ac:dyDescent="0.25">
      <c r="M1289" s="20"/>
      <c r="N1289" s="20"/>
      <c r="O1289" s="20"/>
      <c r="P1289" s="20"/>
      <c r="Q1289" s="20"/>
      <c r="R1289" s="20"/>
    </row>
    <row r="1290" spans="13:18" x14ac:dyDescent="0.25">
      <c r="M1290" s="20"/>
      <c r="N1290" s="20"/>
      <c r="O1290" s="20"/>
      <c r="P1290" s="20"/>
      <c r="Q1290" s="20"/>
      <c r="R1290" s="20"/>
    </row>
    <row r="1291" spans="13:18" x14ac:dyDescent="0.25">
      <c r="M1291" s="20"/>
      <c r="N1291" s="20"/>
      <c r="O1291" s="20"/>
      <c r="P1291" s="20"/>
      <c r="Q1291" s="20"/>
      <c r="R1291" s="20"/>
    </row>
    <row r="1292" spans="13:18" x14ac:dyDescent="0.25">
      <c r="M1292" s="20"/>
      <c r="N1292" s="20"/>
      <c r="O1292" s="20"/>
      <c r="P1292" s="20"/>
      <c r="Q1292" s="20"/>
      <c r="R1292" s="20"/>
    </row>
    <row r="1293" spans="13:18" x14ac:dyDescent="0.25">
      <c r="M1293" s="20"/>
      <c r="N1293" s="20"/>
      <c r="O1293" s="20"/>
      <c r="P1293" s="20"/>
      <c r="Q1293" s="20"/>
      <c r="R1293" s="20"/>
    </row>
    <row r="1294" spans="13:18" x14ac:dyDescent="0.25">
      <c r="M1294" s="20"/>
      <c r="N1294" s="20"/>
      <c r="O1294" s="20"/>
      <c r="P1294" s="20"/>
      <c r="Q1294" s="20"/>
      <c r="R1294" s="20"/>
    </row>
    <row r="1295" spans="13:18" x14ac:dyDescent="0.25">
      <c r="M1295" s="20"/>
      <c r="N1295" s="20"/>
      <c r="O1295" s="20"/>
      <c r="P1295" s="20"/>
      <c r="Q1295" s="20"/>
      <c r="R1295" s="20"/>
    </row>
    <row r="1296" spans="13:18" x14ac:dyDescent="0.25">
      <c r="M1296" s="20"/>
      <c r="N1296" s="20"/>
      <c r="O1296" s="20"/>
      <c r="P1296" s="20"/>
      <c r="Q1296" s="20"/>
      <c r="R1296" s="20"/>
    </row>
    <row r="1297" spans="13:18" x14ac:dyDescent="0.25">
      <c r="M1297" s="20"/>
      <c r="N1297" s="20"/>
      <c r="O1297" s="20"/>
      <c r="P1297" s="20"/>
      <c r="Q1297" s="20"/>
      <c r="R1297" s="20"/>
    </row>
    <row r="1298" spans="13:18" x14ac:dyDescent="0.25">
      <c r="M1298" s="20"/>
      <c r="N1298" s="20"/>
      <c r="O1298" s="20"/>
      <c r="P1298" s="20"/>
      <c r="Q1298" s="20"/>
      <c r="R1298" s="20"/>
    </row>
    <row r="1299" spans="13:18" x14ac:dyDescent="0.25">
      <c r="M1299" s="20"/>
      <c r="N1299" s="20"/>
      <c r="O1299" s="20"/>
      <c r="P1299" s="20"/>
      <c r="Q1299" s="20"/>
      <c r="R1299" s="20"/>
    </row>
    <row r="1300" spans="13:18" x14ac:dyDescent="0.25">
      <c r="M1300" s="20"/>
      <c r="N1300" s="20"/>
      <c r="O1300" s="20"/>
      <c r="P1300" s="20"/>
      <c r="Q1300" s="20"/>
      <c r="R1300" s="20"/>
    </row>
    <row r="1301" spans="13:18" x14ac:dyDescent="0.25">
      <c r="M1301" s="20"/>
      <c r="N1301" s="20"/>
      <c r="O1301" s="20"/>
      <c r="P1301" s="20"/>
      <c r="Q1301" s="20"/>
      <c r="R1301" s="20"/>
    </row>
    <row r="1302" spans="13:18" x14ac:dyDescent="0.25">
      <c r="M1302" s="20"/>
      <c r="N1302" s="20"/>
      <c r="O1302" s="20"/>
      <c r="P1302" s="20"/>
      <c r="Q1302" s="20"/>
      <c r="R1302" s="20"/>
    </row>
    <row r="1303" spans="13:18" x14ac:dyDescent="0.25">
      <c r="M1303" s="20"/>
      <c r="N1303" s="20"/>
      <c r="O1303" s="20"/>
      <c r="P1303" s="20"/>
      <c r="Q1303" s="20"/>
      <c r="R1303" s="20"/>
    </row>
    <row r="1304" spans="13:18" x14ac:dyDescent="0.25">
      <c r="M1304" s="20"/>
      <c r="N1304" s="20"/>
      <c r="O1304" s="20"/>
      <c r="P1304" s="20"/>
      <c r="Q1304" s="20"/>
      <c r="R1304" s="20"/>
    </row>
    <row r="1305" spans="13:18" x14ac:dyDescent="0.25">
      <c r="M1305" s="20"/>
      <c r="N1305" s="20"/>
      <c r="O1305" s="20"/>
      <c r="P1305" s="20"/>
      <c r="Q1305" s="20"/>
      <c r="R1305" s="20"/>
    </row>
    <row r="1306" spans="13:18" x14ac:dyDescent="0.25">
      <c r="M1306" s="20"/>
      <c r="N1306" s="20"/>
      <c r="O1306" s="20"/>
      <c r="P1306" s="20"/>
      <c r="Q1306" s="20"/>
      <c r="R1306" s="20"/>
    </row>
    <row r="1307" spans="13:18" x14ac:dyDescent="0.25">
      <c r="M1307" s="20"/>
      <c r="N1307" s="20"/>
      <c r="O1307" s="20"/>
      <c r="P1307" s="20"/>
      <c r="Q1307" s="20"/>
      <c r="R1307" s="20"/>
    </row>
    <row r="1308" spans="13:18" x14ac:dyDescent="0.25">
      <c r="M1308" s="20"/>
      <c r="N1308" s="20"/>
      <c r="O1308" s="20"/>
      <c r="P1308" s="20"/>
      <c r="Q1308" s="20"/>
      <c r="R1308" s="20"/>
    </row>
    <row r="1309" spans="13:18" x14ac:dyDescent="0.25">
      <c r="M1309" s="20"/>
      <c r="N1309" s="20"/>
      <c r="O1309" s="20"/>
      <c r="P1309" s="20"/>
      <c r="Q1309" s="20"/>
      <c r="R1309" s="20"/>
    </row>
    <row r="1310" spans="13:18" x14ac:dyDescent="0.25">
      <c r="M1310" s="20"/>
      <c r="N1310" s="20"/>
      <c r="O1310" s="20"/>
      <c r="P1310" s="20"/>
      <c r="Q1310" s="20"/>
      <c r="R1310" s="20"/>
    </row>
    <row r="1311" spans="13:18" x14ac:dyDescent="0.25">
      <c r="M1311" s="20"/>
      <c r="N1311" s="20"/>
      <c r="O1311" s="20"/>
      <c r="P1311" s="20"/>
      <c r="Q1311" s="20"/>
      <c r="R1311" s="20"/>
    </row>
    <row r="1312" spans="13:18" x14ac:dyDescent="0.25">
      <c r="M1312" s="20"/>
      <c r="N1312" s="20"/>
      <c r="O1312" s="20"/>
      <c r="P1312" s="20"/>
      <c r="Q1312" s="20"/>
      <c r="R1312" s="20"/>
    </row>
    <row r="1313" spans="13:18" x14ac:dyDescent="0.25">
      <c r="M1313" s="20"/>
      <c r="N1313" s="20"/>
      <c r="O1313" s="20"/>
      <c r="P1313" s="20"/>
      <c r="Q1313" s="20"/>
      <c r="R1313" s="20"/>
    </row>
    <row r="1314" spans="13:18" x14ac:dyDescent="0.25">
      <c r="M1314" s="20"/>
      <c r="N1314" s="20"/>
      <c r="O1314" s="20"/>
      <c r="P1314" s="20"/>
      <c r="Q1314" s="20"/>
      <c r="R1314" s="20"/>
    </row>
    <row r="1315" spans="13:18" x14ac:dyDescent="0.25">
      <c r="M1315" s="20"/>
      <c r="N1315" s="20"/>
      <c r="O1315" s="20"/>
      <c r="P1315" s="20"/>
      <c r="Q1315" s="20"/>
      <c r="R1315" s="20"/>
    </row>
    <row r="1316" spans="13:18" x14ac:dyDescent="0.25">
      <c r="M1316" s="20"/>
      <c r="N1316" s="20"/>
      <c r="O1316" s="20"/>
      <c r="P1316" s="20"/>
      <c r="Q1316" s="20"/>
      <c r="R1316" s="20"/>
    </row>
    <row r="1317" spans="13:18" x14ac:dyDescent="0.25">
      <c r="M1317" s="20"/>
      <c r="N1317" s="20"/>
      <c r="O1317" s="20"/>
      <c r="P1317" s="20"/>
      <c r="Q1317" s="20"/>
      <c r="R1317" s="20"/>
    </row>
    <row r="1318" spans="13:18" x14ac:dyDescent="0.25">
      <c r="M1318" s="20"/>
      <c r="N1318" s="20"/>
      <c r="O1318" s="20"/>
      <c r="P1318" s="20"/>
      <c r="Q1318" s="20"/>
      <c r="R1318" s="20"/>
    </row>
    <row r="1319" spans="13:18" x14ac:dyDescent="0.25">
      <c r="M1319" s="20"/>
      <c r="N1319" s="20"/>
      <c r="O1319" s="20"/>
      <c r="P1319" s="20"/>
      <c r="Q1319" s="20"/>
      <c r="R1319" s="20"/>
    </row>
    <row r="1320" spans="13:18" x14ac:dyDescent="0.25">
      <c r="M1320" s="20"/>
      <c r="N1320" s="20"/>
      <c r="O1320" s="20"/>
      <c r="P1320" s="20"/>
      <c r="Q1320" s="20"/>
      <c r="R1320" s="20"/>
    </row>
    <row r="1321" spans="13:18" x14ac:dyDescent="0.25">
      <c r="M1321" s="20"/>
      <c r="N1321" s="20"/>
      <c r="O1321" s="20"/>
      <c r="P1321" s="20"/>
      <c r="Q1321" s="20"/>
      <c r="R1321" s="20"/>
    </row>
    <row r="1322" spans="13:18" x14ac:dyDescent="0.25">
      <c r="M1322" s="20"/>
      <c r="N1322" s="20"/>
      <c r="O1322" s="20"/>
      <c r="P1322" s="20"/>
      <c r="Q1322" s="20"/>
      <c r="R1322" s="20"/>
    </row>
    <row r="1323" spans="13:18" x14ac:dyDescent="0.25">
      <c r="M1323" s="20"/>
      <c r="N1323" s="20"/>
      <c r="O1323" s="20"/>
      <c r="P1323" s="20"/>
      <c r="Q1323" s="20"/>
      <c r="R1323" s="20"/>
    </row>
    <row r="1324" spans="13:18" x14ac:dyDescent="0.25">
      <c r="M1324" s="20"/>
      <c r="N1324" s="20"/>
      <c r="O1324" s="20"/>
      <c r="P1324" s="20"/>
      <c r="Q1324" s="20"/>
      <c r="R1324" s="20"/>
    </row>
    <row r="1325" spans="13:18" x14ac:dyDescent="0.25">
      <c r="M1325" s="20"/>
      <c r="N1325" s="20"/>
      <c r="O1325" s="20"/>
      <c r="P1325" s="20"/>
      <c r="Q1325" s="20"/>
      <c r="R1325" s="20"/>
    </row>
    <row r="1326" spans="13:18" x14ac:dyDescent="0.25">
      <c r="M1326" s="20"/>
      <c r="N1326" s="20"/>
      <c r="O1326" s="20"/>
      <c r="P1326" s="20"/>
      <c r="Q1326" s="20"/>
      <c r="R1326" s="20"/>
    </row>
    <row r="1327" spans="13:18" x14ac:dyDescent="0.25">
      <c r="M1327" s="20"/>
      <c r="N1327" s="20"/>
      <c r="O1327" s="20"/>
      <c r="P1327" s="20"/>
      <c r="Q1327" s="20"/>
      <c r="R1327" s="20"/>
    </row>
    <row r="1328" spans="13:18" x14ac:dyDescent="0.25">
      <c r="M1328" s="20"/>
      <c r="N1328" s="20"/>
      <c r="O1328" s="20"/>
      <c r="P1328" s="20"/>
      <c r="Q1328" s="20"/>
      <c r="R1328" s="20"/>
    </row>
    <row r="1329" spans="13:18" x14ac:dyDescent="0.25">
      <c r="M1329" s="20"/>
      <c r="N1329" s="20"/>
      <c r="O1329" s="20"/>
      <c r="P1329" s="20"/>
      <c r="Q1329" s="20"/>
      <c r="R1329" s="20"/>
    </row>
    <row r="1330" spans="13:18" x14ac:dyDescent="0.25">
      <c r="M1330" s="20"/>
      <c r="N1330" s="20"/>
      <c r="O1330" s="20"/>
      <c r="P1330" s="20"/>
      <c r="Q1330" s="20"/>
      <c r="R1330" s="20"/>
    </row>
    <row r="1331" spans="13:18" x14ac:dyDescent="0.25">
      <c r="M1331" s="20"/>
      <c r="N1331" s="20"/>
      <c r="O1331" s="20"/>
      <c r="P1331" s="20"/>
      <c r="Q1331" s="20"/>
      <c r="R1331" s="20"/>
    </row>
    <row r="1332" spans="13:18" x14ac:dyDescent="0.25">
      <c r="M1332" s="20"/>
      <c r="N1332" s="20"/>
      <c r="O1332" s="20"/>
      <c r="P1332" s="20"/>
      <c r="Q1332" s="20"/>
      <c r="R1332" s="20"/>
    </row>
    <row r="1333" spans="13:18" x14ac:dyDescent="0.25">
      <c r="M1333" s="20"/>
      <c r="N1333" s="20"/>
      <c r="O1333" s="20"/>
      <c r="P1333" s="20"/>
      <c r="Q1333" s="20"/>
      <c r="R1333" s="20"/>
    </row>
    <row r="1334" spans="13:18" x14ac:dyDescent="0.25">
      <c r="M1334" s="20"/>
      <c r="N1334" s="20"/>
      <c r="O1334" s="20"/>
      <c r="P1334" s="20"/>
      <c r="Q1334" s="20"/>
      <c r="R1334" s="20"/>
    </row>
    <row r="1335" spans="13:18" x14ac:dyDescent="0.25">
      <c r="M1335" s="20"/>
      <c r="N1335" s="20"/>
      <c r="O1335" s="20"/>
      <c r="P1335" s="20"/>
      <c r="Q1335" s="20"/>
      <c r="R1335" s="20"/>
    </row>
    <row r="1336" spans="13:18" x14ac:dyDescent="0.25">
      <c r="M1336" s="20"/>
      <c r="N1336" s="20"/>
      <c r="O1336" s="20"/>
      <c r="P1336" s="20"/>
      <c r="Q1336" s="20"/>
      <c r="R1336" s="20"/>
    </row>
    <row r="1337" spans="13:18" x14ac:dyDescent="0.25">
      <c r="M1337" s="20"/>
      <c r="N1337" s="20"/>
      <c r="O1337" s="20"/>
      <c r="P1337" s="20"/>
      <c r="Q1337" s="20"/>
      <c r="R1337" s="20"/>
    </row>
    <row r="1338" spans="13:18" x14ac:dyDescent="0.25">
      <c r="M1338" s="20"/>
      <c r="N1338" s="20"/>
      <c r="O1338" s="20"/>
      <c r="P1338" s="20"/>
      <c r="Q1338" s="20"/>
      <c r="R1338" s="20"/>
    </row>
    <row r="1339" spans="13:18" x14ac:dyDescent="0.25">
      <c r="M1339" s="20"/>
      <c r="N1339" s="20"/>
      <c r="O1339" s="20"/>
      <c r="P1339" s="20"/>
      <c r="Q1339" s="20"/>
      <c r="R1339" s="20"/>
    </row>
    <row r="1340" spans="13:18" x14ac:dyDescent="0.25">
      <c r="M1340" s="20"/>
      <c r="N1340" s="20"/>
      <c r="O1340" s="20"/>
      <c r="P1340" s="20"/>
      <c r="Q1340" s="20"/>
      <c r="R1340" s="20"/>
    </row>
    <row r="1341" spans="13:18" x14ac:dyDescent="0.25">
      <c r="M1341" s="20"/>
      <c r="N1341" s="20"/>
      <c r="O1341" s="20"/>
      <c r="P1341" s="20"/>
      <c r="Q1341" s="20"/>
      <c r="R1341" s="20"/>
    </row>
    <row r="1342" spans="13:18" x14ac:dyDescent="0.25">
      <c r="M1342" s="20"/>
      <c r="N1342" s="20"/>
      <c r="O1342" s="20"/>
      <c r="P1342" s="20"/>
      <c r="Q1342" s="20"/>
      <c r="R1342" s="20"/>
    </row>
    <row r="1343" spans="13:18" x14ac:dyDescent="0.25">
      <c r="M1343" s="20"/>
      <c r="N1343" s="20"/>
      <c r="O1343" s="20"/>
      <c r="P1343" s="20"/>
      <c r="Q1343" s="20"/>
      <c r="R1343" s="20"/>
    </row>
    <row r="1344" spans="13:18" x14ac:dyDescent="0.25">
      <c r="M1344" s="20"/>
      <c r="N1344" s="20"/>
      <c r="O1344" s="20"/>
      <c r="P1344" s="20"/>
      <c r="Q1344" s="20"/>
      <c r="R1344" s="20"/>
    </row>
    <row r="1345" spans="13:18" x14ac:dyDescent="0.25">
      <c r="M1345" s="20"/>
      <c r="N1345" s="20"/>
      <c r="O1345" s="20"/>
      <c r="P1345" s="20"/>
      <c r="Q1345" s="20"/>
      <c r="R1345" s="20"/>
    </row>
    <row r="1346" spans="13:18" x14ac:dyDescent="0.25">
      <c r="M1346" s="20"/>
      <c r="N1346" s="20"/>
      <c r="O1346" s="20"/>
      <c r="P1346" s="20"/>
      <c r="Q1346" s="20"/>
      <c r="R1346" s="20"/>
    </row>
    <row r="1347" spans="13:18" x14ac:dyDescent="0.25">
      <c r="M1347" s="20"/>
      <c r="N1347" s="20"/>
      <c r="O1347" s="20"/>
      <c r="P1347" s="20"/>
      <c r="Q1347" s="20"/>
      <c r="R1347" s="20"/>
    </row>
    <row r="1348" spans="13:18" x14ac:dyDescent="0.25">
      <c r="M1348" s="20"/>
      <c r="N1348" s="20"/>
      <c r="O1348" s="20"/>
      <c r="P1348" s="20"/>
      <c r="Q1348" s="20"/>
      <c r="R1348" s="20"/>
    </row>
    <row r="1349" spans="13:18" x14ac:dyDescent="0.25">
      <c r="M1349" s="20"/>
      <c r="N1349" s="20"/>
      <c r="O1349" s="20"/>
      <c r="P1349" s="20"/>
      <c r="Q1349" s="20"/>
      <c r="R1349" s="20"/>
    </row>
    <row r="1350" spans="13:18" x14ac:dyDescent="0.25">
      <c r="M1350" s="20"/>
      <c r="N1350" s="20"/>
      <c r="O1350" s="20"/>
      <c r="P1350" s="20"/>
      <c r="Q1350" s="20"/>
      <c r="R1350" s="20"/>
    </row>
    <row r="1351" spans="13:18" x14ac:dyDescent="0.25">
      <c r="M1351" s="20"/>
      <c r="N1351" s="20"/>
      <c r="O1351" s="20"/>
      <c r="P1351" s="20"/>
      <c r="Q1351" s="20"/>
      <c r="R1351" s="20"/>
    </row>
    <row r="1352" spans="13:18" x14ac:dyDescent="0.25">
      <c r="M1352" s="20"/>
      <c r="N1352" s="20"/>
      <c r="O1352" s="20"/>
      <c r="P1352" s="20"/>
      <c r="Q1352" s="20"/>
      <c r="R1352" s="20"/>
    </row>
    <row r="1353" spans="13:18" x14ac:dyDescent="0.25">
      <c r="M1353" s="20"/>
      <c r="N1353" s="20"/>
      <c r="O1353" s="20"/>
      <c r="P1353" s="20"/>
      <c r="Q1353" s="20"/>
      <c r="R1353" s="20"/>
    </row>
    <row r="1354" spans="13:18" x14ac:dyDescent="0.25">
      <c r="M1354" s="20"/>
      <c r="N1354" s="20"/>
      <c r="O1354" s="20"/>
      <c r="P1354" s="20"/>
      <c r="Q1354" s="20"/>
      <c r="R1354" s="20"/>
    </row>
    <row r="1355" spans="13:18" x14ac:dyDescent="0.25">
      <c r="M1355" s="20"/>
      <c r="N1355" s="20"/>
      <c r="O1355" s="20"/>
      <c r="P1355" s="20"/>
      <c r="Q1355" s="20"/>
      <c r="R1355" s="20"/>
    </row>
    <row r="1356" spans="13:18" x14ac:dyDescent="0.25">
      <c r="M1356" s="20"/>
      <c r="N1356" s="20"/>
      <c r="O1356" s="20"/>
      <c r="P1356" s="20"/>
      <c r="Q1356" s="20"/>
      <c r="R1356" s="20"/>
    </row>
    <row r="1357" spans="13:18" x14ac:dyDescent="0.25">
      <c r="M1357" s="20"/>
      <c r="N1357" s="20"/>
      <c r="O1357" s="20"/>
      <c r="P1357" s="20"/>
      <c r="Q1357" s="20"/>
      <c r="R1357" s="20"/>
    </row>
    <row r="1358" spans="13:18" x14ac:dyDescent="0.25">
      <c r="M1358" s="20"/>
      <c r="N1358" s="20"/>
      <c r="O1358" s="20"/>
      <c r="P1358" s="20"/>
      <c r="Q1358" s="20"/>
      <c r="R1358" s="20"/>
    </row>
    <row r="1359" spans="13:18" x14ac:dyDescent="0.25">
      <c r="M1359" s="20"/>
      <c r="N1359" s="20"/>
      <c r="O1359" s="20"/>
      <c r="P1359" s="20"/>
      <c r="Q1359" s="20"/>
      <c r="R1359" s="20"/>
    </row>
    <row r="1360" spans="13:18" x14ac:dyDescent="0.25">
      <c r="M1360" s="20"/>
      <c r="N1360" s="20"/>
      <c r="O1360" s="20"/>
      <c r="P1360" s="20"/>
      <c r="Q1360" s="20"/>
      <c r="R1360" s="20"/>
    </row>
    <row r="1361" spans="13:18" x14ac:dyDescent="0.25">
      <c r="M1361" s="20"/>
      <c r="N1361" s="20"/>
      <c r="O1361" s="20"/>
      <c r="P1361" s="20"/>
      <c r="Q1361" s="20"/>
      <c r="R1361" s="20"/>
    </row>
    <row r="1362" spans="13:18" x14ac:dyDescent="0.25">
      <c r="M1362" s="20"/>
      <c r="N1362" s="20"/>
      <c r="O1362" s="20"/>
      <c r="P1362" s="20"/>
      <c r="Q1362" s="20"/>
      <c r="R1362" s="20"/>
    </row>
    <row r="1363" spans="13:18" x14ac:dyDescent="0.25">
      <c r="M1363" s="20"/>
      <c r="N1363" s="20"/>
      <c r="O1363" s="20"/>
      <c r="P1363" s="20"/>
      <c r="Q1363" s="20"/>
      <c r="R1363" s="20"/>
    </row>
    <row r="1364" spans="13:18" x14ac:dyDescent="0.25">
      <c r="M1364" s="20"/>
      <c r="N1364" s="20"/>
      <c r="O1364" s="20"/>
      <c r="P1364" s="20"/>
      <c r="Q1364" s="20"/>
      <c r="R1364" s="20"/>
    </row>
    <row r="1365" spans="13:18" x14ac:dyDescent="0.25">
      <c r="M1365" s="20"/>
      <c r="N1365" s="20"/>
      <c r="O1365" s="20"/>
      <c r="P1365" s="20"/>
      <c r="Q1365" s="20"/>
      <c r="R1365" s="20"/>
    </row>
    <row r="1366" spans="13:18" x14ac:dyDescent="0.25">
      <c r="M1366" s="20"/>
      <c r="N1366" s="20"/>
      <c r="O1366" s="20"/>
      <c r="P1366" s="20"/>
      <c r="Q1366" s="20"/>
      <c r="R1366" s="20"/>
    </row>
    <row r="1367" spans="13:18" x14ac:dyDescent="0.25">
      <c r="M1367" s="20"/>
      <c r="N1367" s="20"/>
      <c r="O1367" s="20"/>
      <c r="P1367" s="20"/>
      <c r="Q1367" s="20"/>
      <c r="R1367" s="20"/>
    </row>
    <row r="1368" spans="13:18" x14ac:dyDescent="0.25">
      <c r="M1368" s="20"/>
      <c r="N1368" s="20"/>
      <c r="O1368" s="20"/>
      <c r="P1368" s="20"/>
      <c r="Q1368" s="20"/>
      <c r="R1368" s="20"/>
    </row>
    <row r="1369" spans="13:18" x14ac:dyDescent="0.25">
      <c r="M1369" s="20"/>
      <c r="N1369" s="20"/>
      <c r="O1369" s="20"/>
      <c r="P1369" s="20"/>
      <c r="Q1369" s="20"/>
      <c r="R1369" s="20"/>
    </row>
    <row r="1370" spans="13:18" x14ac:dyDescent="0.25">
      <c r="M1370" s="20"/>
      <c r="N1370" s="20"/>
      <c r="O1370" s="20"/>
      <c r="P1370" s="20"/>
      <c r="Q1370" s="20"/>
      <c r="R1370" s="20"/>
    </row>
    <row r="1371" spans="13:18" x14ac:dyDescent="0.25">
      <c r="M1371" s="20"/>
      <c r="N1371" s="20"/>
      <c r="O1371" s="20"/>
      <c r="P1371" s="20"/>
      <c r="Q1371" s="20"/>
      <c r="R1371" s="20"/>
    </row>
    <row r="1372" spans="13:18" x14ac:dyDescent="0.25">
      <c r="M1372" s="20"/>
      <c r="N1372" s="20"/>
      <c r="O1372" s="20"/>
      <c r="P1372" s="20"/>
      <c r="Q1372" s="20"/>
      <c r="R1372" s="20"/>
    </row>
    <row r="1373" spans="13:18" x14ac:dyDescent="0.25">
      <c r="M1373" s="20"/>
      <c r="N1373" s="20"/>
      <c r="O1373" s="20"/>
      <c r="P1373" s="20"/>
      <c r="Q1373" s="20"/>
      <c r="R1373" s="20"/>
    </row>
    <row r="1374" spans="13:18" x14ac:dyDescent="0.25">
      <c r="M1374" s="20"/>
      <c r="N1374" s="20"/>
      <c r="O1374" s="20"/>
      <c r="P1374" s="20"/>
      <c r="Q1374" s="20"/>
      <c r="R1374" s="20"/>
    </row>
    <row r="1375" spans="13:18" x14ac:dyDescent="0.25">
      <c r="M1375" s="20"/>
      <c r="N1375" s="20"/>
      <c r="O1375" s="20"/>
      <c r="P1375" s="20"/>
      <c r="Q1375" s="20"/>
      <c r="R1375" s="20"/>
    </row>
    <row r="1376" spans="13:18" x14ac:dyDescent="0.25">
      <c r="M1376" s="20"/>
      <c r="N1376" s="20"/>
      <c r="O1376" s="20"/>
      <c r="P1376" s="20"/>
      <c r="Q1376" s="20"/>
      <c r="R1376" s="20"/>
    </row>
    <row r="1377" spans="13:18" x14ac:dyDescent="0.25">
      <c r="M1377" s="20"/>
      <c r="N1377" s="20"/>
      <c r="O1377" s="20"/>
      <c r="P1377" s="20"/>
      <c r="Q1377" s="20"/>
      <c r="R1377" s="20"/>
    </row>
    <row r="1378" spans="13:18" x14ac:dyDescent="0.25">
      <c r="M1378" s="20"/>
      <c r="N1378" s="20"/>
      <c r="O1378" s="20"/>
      <c r="P1378" s="20"/>
      <c r="Q1378" s="20"/>
      <c r="R1378" s="20"/>
    </row>
    <row r="1379" spans="13:18" x14ac:dyDescent="0.25">
      <c r="M1379" s="20"/>
      <c r="N1379" s="20"/>
      <c r="O1379" s="20"/>
      <c r="P1379" s="20"/>
      <c r="Q1379" s="20"/>
      <c r="R1379" s="20"/>
    </row>
    <row r="1380" spans="13:18" x14ac:dyDescent="0.25">
      <c r="M1380" s="20"/>
      <c r="N1380" s="20"/>
      <c r="O1380" s="20"/>
      <c r="P1380" s="20"/>
      <c r="Q1380" s="20"/>
      <c r="R1380" s="20"/>
    </row>
    <row r="1381" spans="13:18" x14ac:dyDescent="0.25">
      <c r="M1381" s="20"/>
      <c r="N1381" s="20"/>
      <c r="O1381" s="20"/>
      <c r="P1381" s="20"/>
      <c r="Q1381" s="20"/>
      <c r="R1381" s="20"/>
    </row>
    <row r="1382" spans="13:18" x14ac:dyDescent="0.25">
      <c r="M1382" s="20"/>
      <c r="N1382" s="20"/>
      <c r="O1382" s="20"/>
      <c r="P1382" s="20"/>
      <c r="Q1382" s="20"/>
      <c r="R1382" s="20"/>
    </row>
    <row r="1383" spans="13:18" x14ac:dyDescent="0.25">
      <c r="M1383" s="20"/>
      <c r="N1383" s="20"/>
      <c r="O1383" s="20"/>
      <c r="P1383" s="20"/>
      <c r="Q1383" s="20"/>
      <c r="R1383" s="20"/>
    </row>
    <row r="1384" spans="13:18" x14ac:dyDescent="0.25">
      <c r="M1384" s="20"/>
      <c r="N1384" s="20"/>
      <c r="O1384" s="20"/>
      <c r="P1384" s="20"/>
      <c r="Q1384" s="20"/>
      <c r="R1384" s="20"/>
    </row>
    <row r="1385" spans="13:18" x14ac:dyDescent="0.25">
      <c r="M1385" s="20"/>
      <c r="N1385" s="20"/>
      <c r="O1385" s="20"/>
      <c r="P1385" s="20"/>
      <c r="Q1385" s="20"/>
      <c r="R1385" s="20"/>
    </row>
    <row r="1386" spans="13:18" x14ac:dyDescent="0.25">
      <c r="M1386" s="20"/>
      <c r="N1386" s="20"/>
      <c r="O1386" s="20"/>
      <c r="P1386" s="20"/>
      <c r="Q1386" s="20"/>
      <c r="R1386" s="20"/>
    </row>
    <row r="1387" spans="13:18" x14ac:dyDescent="0.25">
      <c r="M1387" s="20"/>
      <c r="N1387" s="20"/>
      <c r="O1387" s="20"/>
      <c r="P1387" s="20"/>
      <c r="Q1387" s="20"/>
      <c r="R1387" s="20"/>
    </row>
    <row r="1388" spans="13:18" x14ac:dyDescent="0.25">
      <c r="M1388" s="20"/>
      <c r="N1388" s="20"/>
      <c r="O1388" s="20"/>
      <c r="P1388" s="20"/>
      <c r="Q1388" s="20"/>
      <c r="R1388" s="20"/>
    </row>
    <row r="1389" spans="13:18" x14ac:dyDescent="0.25">
      <c r="M1389" s="20"/>
      <c r="N1389" s="20"/>
      <c r="O1389" s="20"/>
      <c r="P1389" s="20"/>
      <c r="Q1389" s="20"/>
      <c r="R1389" s="20"/>
    </row>
    <row r="1390" spans="13:18" x14ac:dyDescent="0.25">
      <c r="M1390" s="20"/>
      <c r="N1390" s="20"/>
      <c r="O1390" s="20"/>
      <c r="P1390" s="20"/>
      <c r="Q1390" s="20"/>
      <c r="R1390" s="20"/>
    </row>
    <row r="1391" spans="13:18" x14ac:dyDescent="0.25">
      <c r="M1391" s="20"/>
      <c r="N1391" s="20"/>
      <c r="O1391" s="20"/>
      <c r="P1391" s="20"/>
      <c r="Q1391" s="20"/>
      <c r="R1391" s="20"/>
    </row>
    <row r="1392" spans="13:18" x14ac:dyDescent="0.25">
      <c r="M1392" s="20"/>
      <c r="N1392" s="20"/>
      <c r="O1392" s="20"/>
      <c r="P1392" s="20"/>
      <c r="Q1392" s="20"/>
      <c r="R1392" s="20"/>
    </row>
    <row r="1393" spans="13:18" x14ac:dyDescent="0.25">
      <c r="M1393" s="20"/>
      <c r="N1393" s="20"/>
      <c r="O1393" s="20"/>
      <c r="P1393" s="20"/>
      <c r="Q1393" s="20"/>
      <c r="R1393" s="20"/>
    </row>
    <row r="1394" spans="13:18" x14ac:dyDescent="0.25">
      <c r="M1394" s="20"/>
      <c r="N1394" s="20"/>
      <c r="O1394" s="20"/>
      <c r="P1394" s="20"/>
      <c r="Q1394" s="20"/>
      <c r="R1394" s="20"/>
    </row>
    <row r="1395" spans="13:18" x14ac:dyDescent="0.25">
      <c r="M1395" s="20"/>
      <c r="N1395" s="20"/>
      <c r="O1395" s="20"/>
      <c r="P1395" s="20"/>
      <c r="Q1395" s="20"/>
      <c r="R1395" s="20"/>
    </row>
    <row r="1396" spans="13:18" x14ac:dyDescent="0.25">
      <c r="M1396" s="20"/>
      <c r="N1396" s="20"/>
      <c r="O1396" s="20"/>
      <c r="P1396" s="20"/>
      <c r="Q1396" s="20"/>
      <c r="R1396" s="20"/>
    </row>
    <row r="1397" spans="13:18" x14ac:dyDescent="0.25">
      <c r="M1397" s="20"/>
      <c r="N1397" s="20"/>
      <c r="O1397" s="20"/>
      <c r="P1397" s="20"/>
      <c r="Q1397" s="20"/>
      <c r="R1397" s="20"/>
    </row>
    <row r="1398" spans="13:18" x14ac:dyDescent="0.25">
      <c r="M1398" s="20"/>
      <c r="N1398" s="20"/>
      <c r="O1398" s="20"/>
      <c r="P1398" s="20"/>
      <c r="Q1398" s="20"/>
      <c r="R1398" s="20"/>
    </row>
    <row r="1399" spans="13:18" x14ac:dyDescent="0.25">
      <c r="M1399" s="20"/>
      <c r="N1399" s="20"/>
      <c r="O1399" s="20"/>
      <c r="P1399" s="20"/>
      <c r="Q1399" s="20"/>
      <c r="R1399" s="20"/>
    </row>
    <row r="1400" spans="13:18" x14ac:dyDescent="0.25">
      <c r="M1400" s="20"/>
      <c r="N1400" s="20"/>
      <c r="O1400" s="20"/>
      <c r="P1400" s="20"/>
      <c r="Q1400" s="20"/>
      <c r="R1400" s="20"/>
    </row>
    <row r="1401" spans="13:18" x14ac:dyDescent="0.25">
      <c r="M1401" s="20"/>
      <c r="N1401" s="20"/>
      <c r="O1401" s="20"/>
      <c r="P1401" s="20"/>
      <c r="Q1401" s="20"/>
      <c r="R1401" s="20"/>
    </row>
    <row r="1402" spans="13:18" x14ac:dyDescent="0.25">
      <c r="M1402" s="20"/>
      <c r="N1402" s="20"/>
      <c r="O1402" s="20"/>
      <c r="P1402" s="20"/>
      <c r="Q1402" s="20"/>
      <c r="R1402" s="20"/>
    </row>
    <row r="1403" spans="13:18" x14ac:dyDescent="0.25">
      <c r="M1403" s="20"/>
      <c r="N1403" s="20"/>
      <c r="O1403" s="20"/>
      <c r="P1403" s="20"/>
      <c r="Q1403" s="20"/>
      <c r="R1403" s="20"/>
    </row>
    <row r="1404" spans="13:18" x14ac:dyDescent="0.25">
      <c r="M1404" s="20"/>
      <c r="N1404" s="20"/>
      <c r="O1404" s="20"/>
      <c r="P1404" s="20"/>
      <c r="Q1404" s="20"/>
      <c r="R1404" s="20"/>
    </row>
    <row r="1405" spans="13:18" x14ac:dyDescent="0.25">
      <c r="M1405" s="20"/>
      <c r="N1405" s="20"/>
      <c r="O1405" s="20"/>
      <c r="P1405" s="20"/>
      <c r="Q1405" s="20"/>
      <c r="R1405" s="20"/>
    </row>
    <row r="1406" spans="13:18" x14ac:dyDescent="0.25">
      <c r="M1406" s="20"/>
      <c r="N1406" s="20"/>
      <c r="O1406" s="20"/>
      <c r="P1406" s="20"/>
      <c r="Q1406" s="20"/>
      <c r="R1406" s="20"/>
    </row>
    <row r="1407" spans="13:18" x14ac:dyDescent="0.25">
      <c r="M1407" s="20"/>
      <c r="N1407" s="20"/>
      <c r="O1407" s="20"/>
      <c r="P1407" s="20"/>
      <c r="Q1407" s="20"/>
      <c r="R1407" s="20"/>
    </row>
    <row r="1408" spans="13:18" x14ac:dyDescent="0.25">
      <c r="M1408" s="20"/>
      <c r="N1408" s="20"/>
      <c r="O1408" s="20"/>
      <c r="P1408" s="20"/>
      <c r="Q1408" s="20"/>
      <c r="R1408" s="20"/>
    </row>
    <row r="1409" spans="13:18" x14ac:dyDescent="0.25">
      <c r="M1409" s="20"/>
      <c r="N1409" s="20"/>
      <c r="O1409" s="20"/>
      <c r="P1409" s="20"/>
      <c r="Q1409" s="20"/>
      <c r="R1409" s="20"/>
    </row>
    <row r="1410" spans="13:18" x14ac:dyDescent="0.25">
      <c r="M1410" s="20"/>
      <c r="N1410" s="20"/>
      <c r="O1410" s="20"/>
      <c r="P1410" s="20"/>
      <c r="Q1410" s="20"/>
      <c r="R1410" s="20"/>
    </row>
    <row r="1411" spans="13:18" x14ac:dyDescent="0.25">
      <c r="M1411" s="20"/>
      <c r="N1411" s="20"/>
      <c r="O1411" s="20"/>
      <c r="P1411" s="20"/>
      <c r="Q1411" s="20"/>
      <c r="R1411" s="20"/>
    </row>
    <row r="1412" spans="13:18" x14ac:dyDescent="0.25">
      <c r="M1412" s="20"/>
      <c r="N1412" s="20"/>
      <c r="O1412" s="20"/>
      <c r="P1412" s="20"/>
      <c r="Q1412" s="20"/>
      <c r="R1412" s="20"/>
    </row>
    <row r="1413" spans="13:18" x14ac:dyDescent="0.25">
      <c r="M1413" s="20"/>
      <c r="N1413" s="20"/>
      <c r="O1413" s="20"/>
      <c r="P1413" s="20"/>
      <c r="Q1413" s="20"/>
      <c r="R1413" s="20"/>
    </row>
    <row r="1414" spans="13:18" x14ac:dyDescent="0.25">
      <c r="M1414" s="20"/>
      <c r="N1414" s="20"/>
      <c r="O1414" s="20"/>
      <c r="P1414" s="20"/>
      <c r="Q1414" s="20"/>
      <c r="R1414" s="20"/>
    </row>
    <row r="1415" spans="13:18" x14ac:dyDescent="0.25">
      <c r="M1415" s="20"/>
      <c r="N1415" s="20"/>
      <c r="O1415" s="20"/>
      <c r="P1415" s="20"/>
      <c r="Q1415" s="20"/>
      <c r="R1415" s="20"/>
    </row>
    <row r="1416" spans="13:18" x14ac:dyDescent="0.25">
      <c r="M1416" s="20"/>
      <c r="N1416" s="20"/>
      <c r="O1416" s="20"/>
      <c r="P1416" s="20"/>
      <c r="Q1416" s="20"/>
      <c r="R1416" s="20"/>
    </row>
    <row r="1417" spans="13:18" x14ac:dyDescent="0.25">
      <c r="M1417" s="20"/>
      <c r="N1417" s="20"/>
      <c r="O1417" s="20"/>
      <c r="P1417" s="20"/>
      <c r="Q1417" s="20"/>
      <c r="R1417" s="20"/>
    </row>
    <row r="1418" spans="13:18" x14ac:dyDescent="0.25">
      <c r="M1418" s="20"/>
      <c r="N1418" s="20"/>
      <c r="O1418" s="20"/>
      <c r="P1418" s="20"/>
      <c r="Q1418" s="20"/>
      <c r="R1418" s="20"/>
    </row>
    <row r="1419" spans="13:18" x14ac:dyDescent="0.25">
      <c r="M1419" s="20"/>
      <c r="N1419" s="20"/>
      <c r="O1419" s="20"/>
      <c r="P1419" s="20"/>
      <c r="Q1419" s="20"/>
      <c r="R1419" s="20"/>
    </row>
    <row r="1420" spans="13:18" x14ac:dyDescent="0.25">
      <c r="M1420" s="20"/>
      <c r="N1420" s="20"/>
      <c r="O1420" s="20"/>
      <c r="P1420" s="20"/>
      <c r="Q1420" s="20"/>
      <c r="R1420" s="20"/>
    </row>
    <row r="1421" spans="13:18" x14ac:dyDescent="0.25">
      <c r="M1421" s="20"/>
      <c r="N1421" s="20"/>
      <c r="O1421" s="20"/>
      <c r="P1421" s="20"/>
      <c r="Q1421" s="20"/>
      <c r="R1421" s="20"/>
    </row>
    <row r="1422" spans="13:18" x14ac:dyDescent="0.25">
      <c r="M1422" s="20"/>
      <c r="N1422" s="20"/>
      <c r="O1422" s="20"/>
      <c r="P1422" s="20"/>
      <c r="Q1422" s="20"/>
      <c r="R1422" s="20"/>
    </row>
    <row r="1423" spans="13:18" x14ac:dyDescent="0.25">
      <c r="M1423" s="20"/>
      <c r="N1423" s="20"/>
      <c r="O1423" s="20"/>
      <c r="P1423" s="20"/>
      <c r="Q1423" s="20"/>
      <c r="R1423" s="20"/>
    </row>
    <row r="1424" spans="13:18" x14ac:dyDescent="0.25">
      <c r="M1424" s="20"/>
      <c r="N1424" s="20"/>
      <c r="O1424" s="20"/>
      <c r="P1424" s="20"/>
      <c r="Q1424" s="20"/>
      <c r="R1424" s="20"/>
    </row>
    <row r="1425" spans="13:18" x14ac:dyDescent="0.25">
      <c r="M1425" s="20"/>
      <c r="N1425" s="20"/>
      <c r="O1425" s="20"/>
      <c r="P1425" s="20"/>
      <c r="Q1425" s="20"/>
      <c r="R1425" s="20"/>
    </row>
    <row r="1426" spans="13:18" x14ac:dyDescent="0.25">
      <c r="M1426" s="20"/>
      <c r="N1426" s="20"/>
      <c r="O1426" s="20"/>
      <c r="P1426" s="20"/>
      <c r="Q1426" s="20"/>
      <c r="R1426" s="20"/>
    </row>
    <row r="1427" spans="13:18" x14ac:dyDescent="0.25">
      <c r="M1427" s="20"/>
      <c r="N1427" s="20"/>
      <c r="O1427" s="20"/>
      <c r="P1427" s="20"/>
      <c r="Q1427" s="20"/>
      <c r="R1427" s="20"/>
    </row>
    <row r="1428" spans="13:18" x14ac:dyDescent="0.25">
      <c r="M1428" s="20"/>
      <c r="N1428" s="20"/>
      <c r="O1428" s="20"/>
      <c r="P1428" s="20"/>
      <c r="Q1428" s="20"/>
      <c r="R1428" s="20"/>
    </row>
    <row r="1429" spans="13:18" x14ac:dyDescent="0.25">
      <c r="M1429" s="20"/>
      <c r="N1429" s="20"/>
      <c r="O1429" s="20"/>
      <c r="P1429" s="20"/>
      <c r="Q1429" s="20"/>
      <c r="R1429" s="20"/>
    </row>
    <row r="1430" spans="13:18" x14ac:dyDescent="0.25">
      <c r="M1430" s="20"/>
      <c r="N1430" s="20"/>
      <c r="O1430" s="20"/>
      <c r="P1430" s="20"/>
      <c r="Q1430" s="20"/>
      <c r="R1430" s="20"/>
    </row>
    <row r="1431" spans="13:18" x14ac:dyDescent="0.25">
      <c r="M1431" s="20"/>
      <c r="N1431" s="20"/>
      <c r="O1431" s="20"/>
      <c r="P1431" s="20"/>
      <c r="Q1431" s="20"/>
      <c r="R1431" s="20"/>
    </row>
    <row r="1432" spans="13:18" x14ac:dyDescent="0.25">
      <c r="M1432" s="20"/>
      <c r="N1432" s="20"/>
      <c r="O1432" s="20"/>
      <c r="P1432" s="20"/>
      <c r="Q1432" s="20"/>
      <c r="R1432" s="20"/>
    </row>
    <row r="1433" spans="13:18" x14ac:dyDescent="0.25">
      <c r="M1433" s="20"/>
      <c r="N1433" s="20"/>
      <c r="O1433" s="20"/>
      <c r="P1433" s="20"/>
      <c r="Q1433" s="20"/>
      <c r="R1433" s="20"/>
    </row>
    <row r="1434" spans="13:18" x14ac:dyDescent="0.25">
      <c r="M1434" s="20"/>
      <c r="N1434" s="20"/>
      <c r="O1434" s="20"/>
      <c r="P1434" s="20"/>
      <c r="Q1434" s="20"/>
      <c r="R1434" s="20"/>
    </row>
    <row r="1435" spans="13:18" x14ac:dyDescent="0.25">
      <c r="M1435" s="20"/>
      <c r="N1435" s="20"/>
      <c r="O1435" s="20"/>
      <c r="P1435" s="20"/>
      <c r="Q1435" s="20"/>
      <c r="R1435" s="20"/>
    </row>
    <row r="1436" spans="13:18" x14ac:dyDescent="0.25">
      <c r="M1436" s="20"/>
      <c r="N1436" s="20"/>
      <c r="O1436" s="20"/>
      <c r="P1436" s="20"/>
      <c r="Q1436" s="20"/>
      <c r="R1436" s="20"/>
    </row>
    <row r="1437" spans="13:18" x14ac:dyDescent="0.25">
      <c r="M1437" s="20"/>
      <c r="N1437" s="20"/>
      <c r="O1437" s="20"/>
      <c r="P1437" s="20"/>
      <c r="Q1437" s="20"/>
      <c r="R1437" s="20"/>
    </row>
    <row r="1438" spans="13:18" x14ac:dyDescent="0.25">
      <c r="M1438" s="20"/>
      <c r="N1438" s="20"/>
      <c r="O1438" s="20"/>
      <c r="P1438" s="20"/>
      <c r="Q1438" s="20"/>
      <c r="R1438" s="20"/>
    </row>
    <row r="1439" spans="13:18" x14ac:dyDescent="0.25">
      <c r="M1439" s="20"/>
      <c r="N1439" s="20"/>
      <c r="O1439" s="20"/>
      <c r="P1439" s="20"/>
      <c r="Q1439" s="20"/>
      <c r="R1439" s="20"/>
    </row>
    <row r="1440" spans="13:18" x14ac:dyDescent="0.25">
      <c r="M1440" s="20"/>
      <c r="N1440" s="20"/>
      <c r="O1440" s="20"/>
      <c r="P1440" s="20"/>
      <c r="Q1440" s="20"/>
      <c r="R1440" s="20"/>
    </row>
    <row r="1441" spans="13:18" x14ac:dyDescent="0.25">
      <c r="M1441" s="20"/>
      <c r="N1441" s="20"/>
      <c r="O1441" s="20"/>
      <c r="P1441" s="20"/>
      <c r="Q1441" s="20"/>
      <c r="R1441" s="20"/>
    </row>
    <row r="1442" spans="13:18" x14ac:dyDescent="0.25">
      <c r="M1442" s="20"/>
      <c r="N1442" s="20"/>
      <c r="O1442" s="20"/>
      <c r="P1442" s="20"/>
      <c r="Q1442" s="20"/>
      <c r="R1442" s="20"/>
    </row>
    <row r="1443" spans="13:18" x14ac:dyDescent="0.25">
      <c r="M1443" s="20"/>
      <c r="N1443" s="20"/>
      <c r="O1443" s="20"/>
      <c r="P1443" s="20"/>
      <c r="Q1443" s="20"/>
      <c r="R1443" s="20"/>
    </row>
    <row r="1444" spans="13:18" x14ac:dyDescent="0.25">
      <c r="M1444" s="20"/>
      <c r="N1444" s="20"/>
      <c r="O1444" s="20"/>
      <c r="P1444" s="20"/>
      <c r="Q1444" s="20"/>
      <c r="R1444" s="20"/>
    </row>
    <row r="1445" spans="13:18" x14ac:dyDescent="0.25">
      <c r="M1445" s="20"/>
      <c r="N1445" s="20"/>
      <c r="O1445" s="20"/>
      <c r="P1445" s="20"/>
      <c r="Q1445" s="20"/>
      <c r="R1445" s="20"/>
    </row>
    <row r="1446" spans="13:18" x14ac:dyDescent="0.25">
      <c r="M1446" s="20"/>
      <c r="N1446" s="20"/>
      <c r="O1446" s="20"/>
      <c r="P1446" s="20"/>
      <c r="Q1446" s="20"/>
      <c r="R1446" s="20"/>
    </row>
    <row r="1447" spans="13:18" x14ac:dyDescent="0.25">
      <c r="M1447" s="20"/>
      <c r="N1447" s="20"/>
      <c r="O1447" s="20"/>
      <c r="P1447" s="20"/>
      <c r="Q1447" s="20"/>
      <c r="R1447" s="20"/>
    </row>
    <row r="1448" spans="13:18" x14ac:dyDescent="0.25">
      <c r="M1448" s="20"/>
      <c r="N1448" s="20"/>
      <c r="O1448" s="20"/>
      <c r="P1448" s="20"/>
      <c r="Q1448" s="20"/>
      <c r="R1448" s="20"/>
    </row>
    <row r="1449" spans="13:18" x14ac:dyDescent="0.25">
      <c r="M1449" s="20"/>
      <c r="N1449" s="20"/>
      <c r="O1449" s="20"/>
      <c r="P1449" s="20"/>
      <c r="Q1449" s="20"/>
      <c r="R1449" s="20"/>
    </row>
    <row r="1450" spans="13:18" x14ac:dyDescent="0.25">
      <c r="M1450" s="20"/>
      <c r="N1450" s="20"/>
      <c r="O1450" s="20"/>
      <c r="P1450" s="20"/>
      <c r="Q1450" s="20"/>
      <c r="R1450" s="20"/>
    </row>
    <row r="1451" spans="13:18" x14ac:dyDescent="0.25">
      <c r="M1451" s="20"/>
      <c r="N1451" s="20"/>
      <c r="O1451" s="20"/>
      <c r="P1451" s="20"/>
      <c r="Q1451" s="20"/>
      <c r="R1451" s="20"/>
    </row>
    <row r="1452" spans="13:18" x14ac:dyDescent="0.25">
      <c r="M1452" s="20"/>
      <c r="N1452" s="20"/>
      <c r="O1452" s="20"/>
      <c r="P1452" s="20"/>
      <c r="Q1452" s="20"/>
      <c r="R1452" s="20"/>
    </row>
    <row r="1453" spans="13:18" x14ac:dyDescent="0.25">
      <c r="M1453" s="20"/>
      <c r="N1453" s="20"/>
      <c r="O1453" s="20"/>
      <c r="P1453" s="20"/>
      <c r="Q1453" s="20"/>
      <c r="R1453" s="20"/>
    </row>
    <row r="1454" spans="13:18" x14ac:dyDescent="0.25">
      <c r="M1454" s="20"/>
      <c r="N1454" s="20"/>
      <c r="O1454" s="20"/>
      <c r="P1454" s="20"/>
      <c r="Q1454" s="20"/>
      <c r="R1454" s="20"/>
    </row>
    <row r="1455" spans="13:18" x14ac:dyDescent="0.25">
      <c r="M1455" s="20"/>
      <c r="N1455" s="20"/>
      <c r="O1455" s="20"/>
      <c r="P1455" s="20"/>
      <c r="Q1455" s="20"/>
      <c r="R1455" s="20"/>
    </row>
    <row r="1456" spans="13:18" x14ac:dyDescent="0.25">
      <c r="M1456" s="20"/>
      <c r="N1456" s="20"/>
      <c r="O1456" s="20"/>
      <c r="P1456" s="20"/>
      <c r="Q1456" s="20"/>
      <c r="R1456" s="20"/>
    </row>
    <row r="1457" spans="13:18" x14ac:dyDescent="0.25">
      <c r="M1457" s="20"/>
      <c r="N1457" s="20"/>
      <c r="O1457" s="20"/>
      <c r="P1457" s="20"/>
      <c r="Q1457" s="20"/>
      <c r="R1457" s="20"/>
    </row>
    <row r="1458" spans="13:18" x14ac:dyDescent="0.25">
      <c r="M1458" s="20"/>
      <c r="N1458" s="20"/>
      <c r="O1458" s="20"/>
      <c r="P1458" s="20"/>
      <c r="Q1458" s="20"/>
      <c r="R1458" s="20"/>
    </row>
    <row r="1459" spans="13:18" x14ac:dyDescent="0.25">
      <c r="M1459" s="20"/>
      <c r="N1459" s="20"/>
      <c r="O1459" s="20"/>
      <c r="P1459" s="20"/>
      <c r="Q1459" s="20"/>
      <c r="R1459" s="20"/>
    </row>
    <row r="1460" spans="13:18" x14ac:dyDescent="0.25">
      <c r="M1460" s="20"/>
      <c r="N1460" s="20"/>
      <c r="O1460" s="20"/>
      <c r="P1460" s="20"/>
      <c r="Q1460" s="20"/>
      <c r="R1460" s="20"/>
    </row>
    <row r="1461" spans="13:18" x14ac:dyDescent="0.25">
      <c r="M1461" s="20"/>
      <c r="N1461" s="20"/>
      <c r="O1461" s="20"/>
      <c r="P1461" s="20"/>
      <c r="Q1461" s="20"/>
      <c r="R1461" s="20"/>
    </row>
    <row r="1462" spans="13:18" x14ac:dyDescent="0.25">
      <c r="M1462" s="20"/>
      <c r="N1462" s="20"/>
      <c r="O1462" s="20"/>
      <c r="P1462" s="20"/>
      <c r="Q1462" s="20"/>
      <c r="R1462" s="20"/>
    </row>
    <row r="1463" spans="13:18" x14ac:dyDescent="0.25">
      <c r="M1463" s="20"/>
      <c r="N1463" s="20"/>
      <c r="O1463" s="20"/>
      <c r="P1463" s="20"/>
      <c r="Q1463" s="20"/>
      <c r="R1463" s="20"/>
    </row>
    <row r="1464" spans="13:18" x14ac:dyDescent="0.25">
      <c r="M1464" s="20"/>
      <c r="N1464" s="20"/>
      <c r="O1464" s="20"/>
      <c r="P1464" s="20"/>
      <c r="Q1464" s="20"/>
      <c r="R1464" s="20"/>
    </row>
    <row r="1465" spans="13:18" x14ac:dyDescent="0.25">
      <c r="M1465" s="20"/>
      <c r="N1465" s="20"/>
      <c r="O1465" s="20"/>
      <c r="P1465" s="20"/>
      <c r="Q1465" s="20"/>
      <c r="R1465" s="20"/>
    </row>
    <row r="1466" spans="13:18" x14ac:dyDescent="0.25">
      <c r="M1466" s="20"/>
      <c r="N1466" s="20"/>
      <c r="O1466" s="20"/>
      <c r="P1466" s="20"/>
      <c r="Q1466" s="20"/>
      <c r="R1466" s="20"/>
    </row>
    <row r="1467" spans="13:18" x14ac:dyDescent="0.25">
      <c r="M1467" s="20"/>
      <c r="N1467" s="20"/>
      <c r="O1467" s="20"/>
      <c r="P1467" s="20"/>
      <c r="Q1467" s="20"/>
      <c r="R1467" s="20"/>
    </row>
    <row r="1468" spans="13:18" x14ac:dyDescent="0.25">
      <c r="M1468" s="20"/>
      <c r="N1468" s="20"/>
      <c r="O1468" s="20"/>
      <c r="P1468" s="20"/>
      <c r="Q1468" s="20"/>
      <c r="R1468" s="20"/>
    </row>
    <row r="1469" spans="13:18" x14ac:dyDescent="0.25">
      <c r="M1469" s="20"/>
      <c r="N1469" s="20"/>
      <c r="O1469" s="20"/>
      <c r="P1469" s="20"/>
      <c r="Q1469" s="20"/>
      <c r="R1469" s="20"/>
    </row>
    <row r="1470" spans="13:18" x14ac:dyDescent="0.25">
      <c r="M1470" s="20"/>
      <c r="N1470" s="20"/>
      <c r="O1470" s="20"/>
      <c r="P1470" s="20"/>
      <c r="Q1470" s="20"/>
      <c r="R1470" s="20"/>
    </row>
    <row r="1471" spans="13:18" x14ac:dyDescent="0.25">
      <c r="M1471" s="20"/>
      <c r="N1471" s="20"/>
      <c r="O1471" s="20"/>
      <c r="P1471" s="20"/>
      <c r="Q1471" s="20"/>
      <c r="R1471" s="20"/>
    </row>
    <row r="1472" spans="13:18" x14ac:dyDescent="0.25">
      <c r="M1472" s="20"/>
      <c r="N1472" s="20"/>
      <c r="O1472" s="20"/>
      <c r="P1472" s="20"/>
      <c r="Q1472" s="20"/>
      <c r="R1472" s="20"/>
    </row>
    <row r="1473" spans="13:18" x14ac:dyDescent="0.25">
      <c r="M1473" s="20"/>
      <c r="N1473" s="20"/>
      <c r="O1473" s="20"/>
      <c r="P1473" s="20"/>
      <c r="Q1473" s="20"/>
      <c r="R1473" s="20"/>
    </row>
    <row r="1474" spans="13:18" x14ac:dyDescent="0.25">
      <c r="M1474" s="20"/>
      <c r="N1474" s="20"/>
      <c r="O1474" s="20"/>
      <c r="P1474" s="20"/>
      <c r="Q1474" s="20"/>
      <c r="R1474" s="20"/>
    </row>
    <row r="1475" spans="13:18" x14ac:dyDescent="0.25">
      <c r="M1475" s="20"/>
      <c r="N1475" s="20"/>
      <c r="O1475" s="20"/>
      <c r="P1475" s="20"/>
      <c r="Q1475" s="20"/>
      <c r="R1475" s="20"/>
    </row>
    <row r="1476" spans="13:18" x14ac:dyDescent="0.25">
      <c r="M1476" s="20"/>
      <c r="N1476" s="20"/>
      <c r="O1476" s="20"/>
      <c r="P1476" s="20"/>
      <c r="Q1476" s="20"/>
      <c r="R1476" s="20"/>
    </row>
    <row r="1477" spans="13:18" x14ac:dyDescent="0.25">
      <c r="M1477" s="20"/>
      <c r="N1477" s="20"/>
      <c r="O1477" s="20"/>
      <c r="P1477" s="20"/>
      <c r="Q1477" s="20"/>
      <c r="R1477" s="20"/>
    </row>
    <row r="1478" spans="13:18" x14ac:dyDescent="0.25">
      <c r="M1478" s="20"/>
      <c r="N1478" s="20"/>
      <c r="O1478" s="20"/>
      <c r="P1478" s="20"/>
      <c r="Q1478" s="20"/>
      <c r="R1478" s="20"/>
    </row>
    <row r="1479" spans="13:18" x14ac:dyDescent="0.25">
      <c r="M1479" s="20"/>
      <c r="N1479" s="20"/>
      <c r="O1479" s="20"/>
      <c r="P1479" s="20"/>
      <c r="Q1479" s="20"/>
      <c r="R1479" s="20"/>
    </row>
    <row r="1480" spans="13:18" x14ac:dyDescent="0.25">
      <c r="M1480" s="20"/>
      <c r="N1480" s="20"/>
      <c r="O1480" s="20"/>
      <c r="P1480" s="20"/>
      <c r="Q1480" s="20"/>
      <c r="R1480" s="20"/>
    </row>
    <row r="1481" spans="13:18" x14ac:dyDescent="0.25">
      <c r="M1481" s="20"/>
      <c r="N1481" s="20"/>
      <c r="O1481" s="20"/>
      <c r="P1481" s="20"/>
      <c r="Q1481" s="20"/>
      <c r="R1481" s="20"/>
    </row>
    <row r="1482" spans="13:18" x14ac:dyDescent="0.25">
      <c r="M1482" s="20"/>
      <c r="N1482" s="20"/>
      <c r="O1482" s="20"/>
      <c r="P1482" s="20"/>
      <c r="Q1482" s="20"/>
      <c r="R1482" s="20"/>
    </row>
    <row r="1483" spans="13:18" x14ac:dyDescent="0.25">
      <c r="M1483" s="20"/>
      <c r="N1483" s="20"/>
      <c r="O1483" s="20"/>
      <c r="P1483" s="20"/>
      <c r="Q1483" s="20"/>
      <c r="R1483" s="20"/>
    </row>
    <row r="1484" spans="13:18" x14ac:dyDescent="0.25">
      <c r="M1484" s="20"/>
      <c r="N1484" s="20"/>
      <c r="O1484" s="20"/>
      <c r="P1484" s="20"/>
      <c r="Q1484" s="20"/>
      <c r="R1484" s="20"/>
    </row>
    <row r="1485" spans="13:18" x14ac:dyDescent="0.25">
      <c r="M1485" s="20"/>
      <c r="N1485" s="20"/>
      <c r="O1485" s="20"/>
      <c r="P1485" s="20"/>
      <c r="Q1485" s="20"/>
      <c r="R1485" s="20"/>
    </row>
    <row r="1486" spans="13:18" x14ac:dyDescent="0.25">
      <c r="M1486" s="20"/>
      <c r="N1486" s="20"/>
      <c r="O1486" s="20"/>
      <c r="P1486" s="20"/>
      <c r="Q1486" s="20"/>
      <c r="R1486" s="20"/>
    </row>
    <row r="1487" spans="13:18" x14ac:dyDescent="0.25">
      <c r="M1487" s="20"/>
      <c r="N1487" s="20"/>
      <c r="O1487" s="20"/>
      <c r="P1487" s="20"/>
      <c r="Q1487" s="20"/>
      <c r="R1487" s="20"/>
    </row>
    <row r="1488" spans="13:18" x14ac:dyDescent="0.25">
      <c r="M1488" s="20"/>
      <c r="N1488" s="20"/>
      <c r="O1488" s="20"/>
      <c r="P1488" s="20"/>
      <c r="Q1488" s="20"/>
      <c r="R1488" s="20"/>
    </row>
    <row r="1489" spans="13:18" x14ac:dyDescent="0.25">
      <c r="M1489" s="20"/>
      <c r="N1489" s="20"/>
      <c r="O1489" s="20"/>
      <c r="P1489" s="20"/>
      <c r="Q1489" s="20"/>
      <c r="R1489" s="20"/>
    </row>
    <row r="1490" spans="13:18" x14ac:dyDescent="0.25">
      <c r="M1490" s="20"/>
      <c r="N1490" s="20"/>
      <c r="O1490" s="20"/>
      <c r="P1490" s="20"/>
      <c r="Q1490" s="20"/>
      <c r="R1490" s="20"/>
    </row>
    <row r="1491" spans="13:18" x14ac:dyDescent="0.25">
      <c r="M1491" s="20"/>
      <c r="N1491" s="20"/>
      <c r="O1491" s="20"/>
      <c r="P1491" s="20"/>
      <c r="Q1491" s="20"/>
      <c r="R1491" s="20"/>
    </row>
    <row r="1492" spans="13:18" x14ac:dyDescent="0.25">
      <c r="M1492" s="20"/>
      <c r="N1492" s="20"/>
      <c r="O1492" s="20"/>
      <c r="P1492" s="20"/>
      <c r="Q1492" s="20"/>
      <c r="R1492" s="20"/>
    </row>
    <row r="1493" spans="13:18" x14ac:dyDescent="0.25">
      <c r="M1493" s="20"/>
      <c r="N1493" s="20"/>
      <c r="O1493" s="20"/>
      <c r="P1493" s="20"/>
      <c r="Q1493" s="20"/>
      <c r="R1493" s="20"/>
    </row>
    <row r="1494" spans="13:18" x14ac:dyDescent="0.25">
      <c r="M1494" s="20"/>
      <c r="N1494" s="20"/>
      <c r="O1494" s="20"/>
      <c r="P1494" s="20"/>
      <c r="Q1494" s="20"/>
      <c r="R1494" s="20"/>
    </row>
    <row r="1495" spans="13:18" x14ac:dyDescent="0.25">
      <c r="M1495" s="20"/>
      <c r="N1495" s="20"/>
      <c r="O1495" s="20"/>
      <c r="P1495" s="20"/>
      <c r="Q1495" s="20"/>
      <c r="R1495" s="20"/>
    </row>
    <row r="1496" spans="13:18" x14ac:dyDescent="0.25">
      <c r="M1496" s="20"/>
      <c r="N1496" s="20"/>
      <c r="O1496" s="20"/>
      <c r="P1496" s="20"/>
      <c r="Q1496" s="20"/>
      <c r="R1496" s="20"/>
    </row>
    <row r="1497" spans="13:18" x14ac:dyDescent="0.25">
      <c r="M1497" s="20"/>
      <c r="N1497" s="20"/>
      <c r="O1497" s="20"/>
      <c r="P1497" s="20"/>
      <c r="Q1497" s="20"/>
      <c r="R1497" s="20"/>
    </row>
    <row r="1498" spans="13:18" x14ac:dyDescent="0.25">
      <c r="M1498" s="20"/>
      <c r="N1498" s="20"/>
      <c r="O1498" s="20"/>
      <c r="P1498" s="20"/>
      <c r="Q1498" s="20"/>
      <c r="R1498" s="20"/>
    </row>
    <row r="1499" spans="13:18" x14ac:dyDescent="0.25">
      <c r="M1499" s="20"/>
      <c r="N1499" s="20"/>
      <c r="O1499" s="20"/>
      <c r="P1499" s="20"/>
      <c r="Q1499" s="20"/>
      <c r="R1499" s="20"/>
    </row>
    <row r="1500" spans="13:18" x14ac:dyDescent="0.25">
      <c r="M1500" s="20"/>
      <c r="N1500" s="20"/>
      <c r="O1500" s="20"/>
      <c r="P1500" s="20"/>
      <c r="Q1500" s="20"/>
      <c r="R1500" s="20"/>
    </row>
    <row r="1501" spans="13:18" x14ac:dyDescent="0.25">
      <c r="M1501" s="20"/>
      <c r="N1501" s="20"/>
      <c r="O1501" s="20"/>
      <c r="P1501" s="20"/>
      <c r="Q1501" s="20"/>
      <c r="R1501" s="20"/>
    </row>
    <row r="1502" spans="13:18" x14ac:dyDescent="0.25">
      <c r="M1502" s="20"/>
      <c r="N1502" s="20"/>
      <c r="O1502" s="20"/>
      <c r="P1502" s="20"/>
      <c r="Q1502" s="20"/>
      <c r="R1502" s="20"/>
    </row>
    <row r="1503" spans="13:18" x14ac:dyDescent="0.25">
      <c r="M1503" s="20"/>
      <c r="N1503" s="20"/>
      <c r="O1503" s="20"/>
      <c r="P1503" s="20"/>
      <c r="Q1503" s="20"/>
      <c r="R1503" s="20"/>
    </row>
    <row r="1504" spans="13:18" x14ac:dyDescent="0.25">
      <c r="M1504" s="20"/>
      <c r="N1504" s="20"/>
      <c r="O1504" s="20"/>
      <c r="P1504" s="20"/>
      <c r="Q1504" s="20"/>
      <c r="R1504" s="20"/>
    </row>
    <row r="1505" spans="13:18" x14ac:dyDescent="0.25">
      <c r="M1505" s="20"/>
      <c r="N1505" s="20"/>
      <c r="O1505" s="20"/>
      <c r="P1505" s="20"/>
      <c r="Q1505" s="20"/>
      <c r="R1505" s="20"/>
    </row>
    <row r="1506" spans="13:18" x14ac:dyDescent="0.25">
      <c r="M1506" s="20"/>
      <c r="N1506" s="20"/>
      <c r="O1506" s="20"/>
      <c r="P1506" s="20"/>
      <c r="Q1506" s="20"/>
      <c r="R1506" s="20"/>
    </row>
    <row r="1507" spans="13:18" x14ac:dyDescent="0.25">
      <c r="M1507" s="20"/>
      <c r="N1507" s="20"/>
      <c r="O1507" s="20"/>
      <c r="P1507" s="20"/>
      <c r="Q1507" s="20"/>
      <c r="R1507" s="20"/>
    </row>
    <row r="1508" spans="13:18" x14ac:dyDescent="0.25">
      <c r="M1508" s="20"/>
      <c r="N1508" s="20"/>
      <c r="O1508" s="20"/>
      <c r="P1508" s="20"/>
      <c r="Q1508" s="20"/>
      <c r="R1508" s="20"/>
    </row>
    <row r="1509" spans="13:18" x14ac:dyDescent="0.25">
      <c r="M1509" s="20"/>
      <c r="N1509" s="20"/>
      <c r="O1509" s="20"/>
      <c r="P1509" s="20"/>
      <c r="Q1509" s="20"/>
      <c r="R1509" s="20"/>
    </row>
    <row r="1510" spans="13:18" x14ac:dyDescent="0.25">
      <c r="M1510" s="20"/>
      <c r="N1510" s="20"/>
      <c r="O1510" s="20"/>
      <c r="P1510" s="20"/>
      <c r="Q1510" s="20"/>
      <c r="R1510" s="20"/>
    </row>
    <row r="1511" spans="13:18" x14ac:dyDescent="0.25">
      <c r="M1511" s="20"/>
      <c r="N1511" s="20"/>
      <c r="O1511" s="20"/>
      <c r="P1511" s="20"/>
      <c r="Q1511" s="20"/>
      <c r="R1511" s="20"/>
    </row>
    <row r="1512" spans="13:18" x14ac:dyDescent="0.25">
      <c r="M1512" s="20"/>
      <c r="N1512" s="20"/>
      <c r="O1512" s="20"/>
      <c r="P1512" s="20"/>
      <c r="Q1512" s="20"/>
      <c r="R1512" s="20"/>
    </row>
    <row r="1513" spans="13:18" x14ac:dyDescent="0.25">
      <c r="M1513" s="20"/>
      <c r="N1513" s="20"/>
      <c r="O1513" s="20"/>
      <c r="P1513" s="20"/>
      <c r="Q1513" s="20"/>
      <c r="R1513" s="20"/>
    </row>
    <row r="1514" spans="13:18" x14ac:dyDescent="0.25">
      <c r="M1514" s="20"/>
      <c r="N1514" s="20"/>
      <c r="O1514" s="20"/>
      <c r="P1514" s="20"/>
      <c r="Q1514" s="20"/>
      <c r="R1514" s="20"/>
    </row>
    <row r="1515" spans="13:18" x14ac:dyDescent="0.25">
      <c r="M1515" s="20"/>
      <c r="N1515" s="20"/>
      <c r="O1515" s="20"/>
      <c r="P1515" s="20"/>
      <c r="Q1515" s="20"/>
      <c r="R1515" s="20"/>
    </row>
    <row r="1516" spans="13:18" x14ac:dyDescent="0.25">
      <c r="M1516" s="20"/>
      <c r="N1516" s="20"/>
      <c r="O1516" s="20"/>
      <c r="P1516" s="20"/>
      <c r="Q1516" s="20"/>
      <c r="R1516" s="20"/>
    </row>
    <row r="1517" spans="13:18" x14ac:dyDescent="0.25">
      <c r="M1517" s="20"/>
      <c r="N1517" s="20"/>
      <c r="O1517" s="20"/>
      <c r="P1517" s="20"/>
      <c r="Q1517" s="20"/>
      <c r="R1517" s="20"/>
    </row>
    <row r="1518" spans="13:18" x14ac:dyDescent="0.25">
      <c r="M1518" s="20"/>
      <c r="N1518" s="20"/>
      <c r="O1518" s="20"/>
      <c r="P1518" s="20"/>
      <c r="Q1518" s="20"/>
      <c r="R1518" s="20"/>
    </row>
    <row r="1519" spans="13:18" x14ac:dyDescent="0.25">
      <c r="M1519" s="20"/>
      <c r="N1519" s="20"/>
      <c r="O1519" s="20"/>
      <c r="P1519" s="20"/>
      <c r="Q1519" s="20"/>
      <c r="R1519" s="20"/>
    </row>
    <row r="1520" spans="13:18" x14ac:dyDescent="0.25">
      <c r="M1520" s="20"/>
      <c r="N1520" s="20"/>
      <c r="O1520" s="20"/>
      <c r="P1520" s="20"/>
      <c r="Q1520" s="20"/>
      <c r="R1520" s="20"/>
    </row>
    <row r="1521" spans="13:18" x14ac:dyDescent="0.25">
      <c r="M1521" s="20"/>
      <c r="N1521" s="20"/>
      <c r="O1521" s="20"/>
      <c r="P1521" s="20"/>
      <c r="Q1521" s="20"/>
      <c r="R1521" s="20"/>
    </row>
    <row r="1522" spans="13:18" x14ac:dyDescent="0.25">
      <c r="M1522" s="20"/>
      <c r="N1522" s="20"/>
      <c r="O1522" s="20"/>
      <c r="P1522" s="20"/>
      <c r="Q1522" s="20"/>
      <c r="R1522" s="20"/>
    </row>
    <row r="1523" spans="13:18" x14ac:dyDescent="0.25">
      <c r="M1523" s="20"/>
      <c r="N1523" s="20"/>
      <c r="O1523" s="20"/>
      <c r="P1523" s="20"/>
      <c r="Q1523" s="20"/>
      <c r="R1523" s="20"/>
    </row>
    <row r="1524" spans="13:18" x14ac:dyDescent="0.25">
      <c r="M1524" s="20"/>
      <c r="N1524" s="20"/>
      <c r="O1524" s="20"/>
      <c r="P1524" s="20"/>
      <c r="Q1524" s="20"/>
      <c r="R1524" s="20"/>
    </row>
    <row r="1525" spans="13:18" x14ac:dyDescent="0.25">
      <c r="M1525" s="20"/>
      <c r="N1525" s="20"/>
      <c r="O1525" s="20"/>
      <c r="P1525" s="20"/>
      <c r="Q1525" s="20"/>
      <c r="R1525" s="20"/>
    </row>
    <row r="1526" spans="13:18" x14ac:dyDescent="0.25">
      <c r="M1526" s="20"/>
      <c r="N1526" s="20"/>
      <c r="O1526" s="20"/>
      <c r="P1526" s="20"/>
      <c r="Q1526" s="20"/>
      <c r="R1526" s="20"/>
    </row>
    <row r="1527" spans="13:18" x14ac:dyDescent="0.25">
      <c r="M1527" s="20"/>
      <c r="N1527" s="20"/>
      <c r="O1527" s="20"/>
      <c r="P1527" s="20"/>
      <c r="Q1527" s="20"/>
      <c r="R1527" s="20"/>
    </row>
    <row r="1528" spans="13:18" x14ac:dyDescent="0.25">
      <c r="M1528" s="20"/>
      <c r="N1528" s="20"/>
      <c r="O1528" s="20"/>
      <c r="P1528" s="20"/>
      <c r="Q1528" s="20"/>
      <c r="R1528" s="20"/>
    </row>
    <row r="1529" spans="13:18" x14ac:dyDescent="0.25">
      <c r="M1529" s="20"/>
      <c r="N1529" s="20"/>
      <c r="O1529" s="20"/>
      <c r="P1529" s="20"/>
      <c r="Q1529" s="20"/>
      <c r="R1529" s="20"/>
    </row>
    <row r="1530" spans="13:18" x14ac:dyDescent="0.25">
      <c r="M1530" s="20"/>
      <c r="N1530" s="20"/>
      <c r="O1530" s="20"/>
      <c r="P1530" s="20"/>
      <c r="Q1530" s="20"/>
      <c r="R1530" s="20"/>
    </row>
    <row r="1531" spans="13:18" x14ac:dyDescent="0.25">
      <c r="M1531" s="20"/>
      <c r="N1531" s="20"/>
      <c r="O1531" s="20"/>
      <c r="P1531" s="20"/>
      <c r="Q1531" s="20"/>
      <c r="R1531" s="20"/>
    </row>
    <row r="1532" spans="13:18" x14ac:dyDescent="0.25">
      <c r="M1532" s="20"/>
      <c r="N1532" s="20"/>
      <c r="O1532" s="20"/>
      <c r="P1532" s="20"/>
      <c r="Q1532" s="20"/>
      <c r="R1532" s="20"/>
    </row>
    <row r="1533" spans="13:18" x14ac:dyDescent="0.25">
      <c r="M1533" s="20"/>
      <c r="N1533" s="20"/>
      <c r="O1533" s="20"/>
      <c r="P1533" s="20"/>
      <c r="Q1533" s="20"/>
      <c r="R1533" s="20"/>
    </row>
    <row r="1534" spans="13:18" x14ac:dyDescent="0.25">
      <c r="M1534" s="20"/>
      <c r="N1534" s="20"/>
      <c r="O1534" s="20"/>
      <c r="P1534" s="20"/>
      <c r="Q1534" s="20"/>
      <c r="R1534" s="20"/>
    </row>
    <row r="1535" spans="13:18" x14ac:dyDescent="0.25">
      <c r="M1535" s="20"/>
      <c r="N1535" s="20"/>
      <c r="O1535" s="20"/>
      <c r="P1535" s="20"/>
      <c r="Q1535" s="20"/>
      <c r="R1535" s="20"/>
    </row>
    <row r="1536" spans="13:18" x14ac:dyDescent="0.25">
      <c r="M1536" s="20"/>
      <c r="N1536" s="20"/>
      <c r="O1536" s="20"/>
      <c r="P1536" s="20"/>
      <c r="Q1536" s="20"/>
      <c r="R1536" s="20"/>
    </row>
    <row r="1537" spans="13:18" x14ac:dyDescent="0.25">
      <c r="M1537" s="20"/>
      <c r="N1537" s="20"/>
      <c r="O1537" s="20"/>
      <c r="P1537" s="20"/>
      <c r="Q1537" s="20"/>
      <c r="R1537" s="20"/>
    </row>
    <row r="1538" spans="13:18" x14ac:dyDescent="0.25">
      <c r="M1538" s="20"/>
      <c r="N1538" s="20"/>
      <c r="O1538" s="20"/>
      <c r="P1538" s="20"/>
      <c r="Q1538" s="20"/>
      <c r="R1538" s="20"/>
    </row>
    <row r="1539" spans="13:18" x14ac:dyDescent="0.25">
      <c r="M1539" s="20"/>
      <c r="N1539" s="20"/>
      <c r="O1539" s="20"/>
      <c r="P1539" s="20"/>
      <c r="Q1539" s="20"/>
      <c r="R1539" s="20"/>
    </row>
    <row r="1540" spans="13:18" x14ac:dyDescent="0.25">
      <c r="M1540" s="20"/>
      <c r="N1540" s="20"/>
      <c r="O1540" s="20"/>
      <c r="P1540" s="20"/>
      <c r="Q1540" s="20"/>
      <c r="R1540" s="20"/>
    </row>
    <row r="1541" spans="13:18" x14ac:dyDescent="0.25">
      <c r="M1541" s="20"/>
      <c r="N1541" s="20"/>
      <c r="O1541" s="20"/>
      <c r="P1541" s="20"/>
      <c r="Q1541" s="20"/>
      <c r="R1541" s="20"/>
    </row>
    <row r="1542" spans="13:18" x14ac:dyDescent="0.25">
      <c r="M1542" s="20"/>
      <c r="N1542" s="20"/>
      <c r="O1542" s="20"/>
      <c r="P1542" s="20"/>
      <c r="Q1542" s="20"/>
      <c r="R1542" s="20"/>
    </row>
    <row r="1543" spans="13:18" x14ac:dyDescent="0.25">
      <c r="M1543" s="20"/>
      <c r="N1543" s="20"/>
      <c r="O1543" s="20"/>
      <c r="P1543" s="20"/>
      <c r="Q1543" s="20"/>
      <c r="R1543" s="20"/>
    </row>
    <row r="1544" spans="13:18" x14ac:dyDescent="0.25">
      <c r="M1544" s="20"/>
      <c r="N1544" s="20"/>
      <c r="O1544" s="20"/>
      <c r="P1544" s="20"/>
      <c r="Q1544" s="20"/>
      <c r="R1544" s="20"/>
    </row>
    <row r="1545" spans="13:18" x14ac:dyDescent="0.25">
      <c r="M1545" s="20"/>
      <c r="N1545" s="20"/>
      <c r="O1545" s="20"/>
      <c r="P1545" s="20"/>
      <c r="Q1545" s="20"/>
      <c r="R1545" s="20"/>
    </row>
    <row r="1546" spans="13:18" x14ac:dyDescent="0.25">
      <c r="M1546" s="20"/>
      <c r="N1546" s="20"/>
      <c r="O1546" s="20"/>
      <c r="P1546" s="20"/>
      <c r="Q1546" s="20"/>
      <c r="R1546" s="20"/>
    </row>
    <row r="1547" spans="13:18" x14ac:dyDescent="0.25">
      <c r="M1547" s="20"/>
      <c r="N1547" s="20"/>
      <c r="O1547" s="20"/>
      <c r="P1547" s="20"/>
      <c r="Q1547" s="20"/>
      <c r="R1547" s="20"/>
    </row>
    <row r="1548" spans="13:18" x14ac:dyDescent="0.25">
      <c r="M1548" s="20"/>
      <c r="N1548" s="20"/>
      <c r="O1548" s="20"/>
      <c r="P1548" s="20"/>
      <c r="Q1548" s="20"/>
      <c r="R1548" s="20"/>
    </row>
    <row r="1549" spans="13:18" x14ac:dyDescent="0.25">
      <c r="M1549" s="20"/>
      <c r="N1549" s="20"/>
      <c r="O1549" s="20"/>
      <c r="P1549" s="20"/>
      <c r="Q1549" s="20"/>
      <c r="R1549" s="20"/>
    </row>
    <row r="1550" spans="13:18" x14ac:dyDescent="0.25">
      <c r="M1550" s="20"/>
      <c r="N1550" s="20"/>
      <c r="O1550" s="20"/>
      <c r="P1550" s="20"/>
      <c r="Q1550" s="20"/>
      <c r="R1550" s="20"/>
    </row>
    <row r="1551" spans="13:18" x14ac:dyDescent="0.25">
      <c r="M1551" s="20"/>
      <c r="N1551" s="20"/>
      <c r="O1551" s="20"/>
      <c r="P1551" s="20"/>
      <c r="Q1551" s="20"/>
      <c r="R1551" s="20"/>
    </row>
    <row r="1552" spans="13:18" x14ac:dyDescent="0.25">
      <c r="M1552" s="20"/>
      <c r="N1552" s="20"/>
      <c r="O1552" s="20"/>
      <c r="P1552" s="20"/>
      <c r="Q1552" s="20"/>
      <c r="R1552" s="20"/>
    </row>
    <row r="1553" spans="13:18" x14ac:dyDescent="0.25">
      <c r="M1553" s="20"/>
      <c r="N1553" s="20"/>
      <c r="O1553" s="20"/>
      <c r="P1553" s="20"/>
      <c r="Q1553" s="20"/>
      <c r="R1553" s="20"/>
    </row>
    <row r="1554" spans="13:18" x14ac:dyDescent="0.25">
      <c r="M1554" s="20"/>
      <c r="N1554" s="20"/>
      <c r="O1554" s="20"/>
      <c r="P1554" s="20"/>
      <c r="Q1554" s="20"/>
      <c r="R1554" s="20"/>
    </row>
    <row r="1555" spans="13:18" x14ac:dyDescent="0.25">
      <c r="M1555" s="20"/>
      <c r="N1555" s="20"/>
      <c r="O1555" s="20"/>
      <c r="P1555" s="20"/>
      <c r="Q1555" s="20"/>
      <c r="R1555" s="20"/>
    </row>
    <row r="1556" spans="13:18" x14ac:dyDescent="0.25">
      <c r="M1556" s="20"/>
      <c r="N1556" s="20"/>
      <c r="O1556" s="20"/>
      <c r="P1556" s="20"/>
      <c r="Q1556" s="20"/>
      <c r="R1556" s="20"/>
    </row>
    <row r="1557" spans="13:18" x14ac:dyDescent="0.25">
      <c r="M1557" s="20"/>
      <c r="N1557" s="20"/>
      <c r="O1557" s="20"/>
      <c r="P1557" s="20"/>
      <c r="Q1557" s="20"/>
      <c r="R1557" s="20"/>
    </row>
    <row r="1558" spans="13:18" x14ac:dyDescent="0.25">
      <c r="M1558" s="20"/>
      <c r="N1558" s="20"/>
      <c r="O1558" s="20"/>
      <c r="P1558" s="20"/>
      <c r="Q1558" s="20"/>
      <c r="R1558" s="20"/>
    </row>
    <row r="1559" spans="13:18" x14ac:dyDescent="0.25">
      <c r="M1559" s="20"/>
      <c r="N1559" s="20"/>
      <c r="O1559" s="20"/>
      <c r="P1559" s="20"/>
      <c r="Q1559" s="20"/>
      <c r="R1559" s="20"/>
    </row>
    <row r="1560" spans="13:18" x14ac:dyDescent="0.25">
      <c r="M1560" s="20"/>
      <c r="N1560" s="20"/>
      <c r="O1560" s="20"/>
      <c r="P1560" s="20"/>
      <c r="Q1560" s="20"/>
      <c r="R1560" s="20"/>
    </row>
    <row r="1561" spans="13:18" x14ac:dyDescent="0.25">
      <c r="M1561" s="20"/>
      <c r="N1561" s="20"/>
      <c r="O1561" s="20"/>
      <c r="P1561" s="20"/>
      <c r="Q1561" s="20"/>
      <c r="R1561" s="20"/>
    </row>
    <row r="1562" spans="13:18" x14ac:dyDescent="0.25">
      <c r="M1562" s="20"/>
      <c r="N1562" s="20"/>
      <c r="O1562" s="20"/>
      <c r="P1562" s="20"/>
      <c r="Q1562" s="20"/>
      <c r="R1562" s="20"/>
    </row>
    <row r="1563" spans="13:18" x14ac:dyDescent="0.25">
      <c r="M1563" s="20"/>
      <c r="N1563" s="20"/>
      <c r="O1563" s="20"/>
      <c r="P1563" s="20"/>
      <c r="Q1563" s="20"/>
      <c r="R1563" s="20"/>
    </row>
    <row r="1564" spans="13:18" x14ac:dyDescent="0.25">
      <c r="M1564" s="20"/>
      <c r="N1564" s="20"/>
      <c r="O1564" s="20"/>
      <c r="P1564" s="20"/>
      <c r="Q1564" s="20"/>
      <c r="R1564" s="20"/>
    </row>
    <row r="1565" spans="13:18" x14ac:dyDescent="0.25">
      <c r="M1565" s="20"/>
      <c r="N1565" s="20"/>
      <c r="O1565" s="20"/>
      <c r="P1565" s="20"/>
      <c r="Q1565" s="20"/>
      <c r="R1565" s="20"/>
    </row>
    <row r="1566" spans="13:18" x14ac:dyDescent="0.25">
      <c r="M1566" s="20"/>
      <c r="N1566" s="20"/>
      <c r="O1566" s="20"/>
      <c r="P1566" s="20"/>
      <c r="Q1566" s="20"/>
      <c r="R1566" s="20"/>
    </row>
    <row r="1567" spans="13:18" x14ac:dyDescent="0.25">
      <c r="M1567" s="20"/>
      <c r="N1567" s="20"/>
      <c r="O1567" s="20"/>
      <c r="P1567" s="20"/>
      <c r="Q1567" s="20"/>
      <c r="R1567" s="20"/>
    </row>
    <row r="1568" spans="13:18" x14ac:dyDescent="0.25">
      <c r="M1568" s="20"/>
      <c r="N1568" s="20"/>
      <c r="O1568" s="20"/>
      <c r="P1568" s="20"/>
      <c r="Q1568" s="20"/>
      <c r="R1568" s="20"/>
    </row>
    <row r="1569" spans="13:18" x14ac:dyDescent="0.25">
      <c r="M1569" s="20"/>
      <c r="N1569" s="20"/>
      <c r="O1569" s="20"/>
      <c r="P1569" s="20"/>
      <c r="Q1569" s="20"/>
      <c r="R1569" s="20"/>
    </row>
    <row r="1570" spans="13:18" x14ac:dyDescent="0.25">
      <c r="M1570" s="20"/>
      <c r="N1570" s="20"/>
      <c r="O1570" s="20"/>
      <c r="P1570" s="20"/>
      <c r="Q1570" s="20"/>
      <c r="R1570" s="20"/>
    </row>
    <row r="1571" spans="13:18" x14ac:dyDescent="0.25">
      <c r="M1571" s="20"/>
      <c r="N1571" s="20"/>
      <c r="O1571" s="20"/>
      <c r="P1571" s="20"/>
      <c r="Q1571" s="20"/>
      <c r="R1571" s="20"/>
    </row>
    <row r="1572" spans="13:18" x14ac:dyDescent="0.25">
      <c r="M1572" s="20"/>
      <c r="N1572" s="20"/>
      <c r="O1572" s="20"/>
      <c r="P1572" s="20"/>
      <c r="Q1572" s="20"/>
      <c r="R1572" s="20"/>
    </row>
    <row r="1573" spans="13:18" x14ac:dyDescent="0.25">
      <c r="M1573" s="20"/>
      <c r="N1573" s="20"/>
      <c r="O1573" s="20"/>
      <c r="P1573" s="20"/>
      <c r="Q1573" s="20"/>
      <c r="R1573" s="20"/>
    </row>
    <row r="1574" spans="13:18" x14ac:dyDescent="0.25">
      <c r="M1574" s="20"/>
      <c r="N1574" s="20"/>
      <c r="O1574" s="20"/>
      <c r="P1574" s="20"/>
      <c r="Q1574" s="20"/>
      <c r="R1574" s="20"/>
    </row>
    <row r="1575" spans="13:18" x14ac:dyDescent="0.25">
      <c r="M1575" s="20"/>
      <c r="N1575" s="20"/>
      <c r="O1575" s="20"/>
      <c r="P1575" s="20"/>
      <c r="Q1575" s="20"/>
      <c r="R1575" s="20"/>
    </row>
    <row r="1576" spans="13:18" x14ac:dyDescent="0.25">
      <c r="M1576" s="20"/>
      <c r="N1576" s="20"/>
      <c r="O1576" s="20"/>
      <c r="P1576" s="20"/>
      <c r="Q1576" s="20"/>
      <c r="R1576" s="20"/>
    </row>
    <row r="1577" spans="13:18" x14ac:dyDescent="0.25">
      <c r="M1577" s="20"/>
      <c r="N1577" s="20"/>
      <c r="O1577" s="20"/>
      <c r="P1577" s="20"/>
      <c r="Q1577" s="20"/>
      <c r="R1577" s="20"/>
    </row>
    <row r="1578" spans="13:18" x14ac:dyDescent="0.25">
      <c r="M1578" s="20"/>
      <c r="N1578" s="20"/>
      <c r="O1578" s="20"/>
      <c r="P1578" s="20"/>
      <c r="Q1578" s="20"/>
      <c r="R1578" s="20"/>
    </row>
    <row r="1579" spans="13:18" x14ac:dyDescent="0.25">
      <c r="M1579" s="20"/>
      <c r="N1579" s="20"/>
      <c r="O1579" s="20"/>
      <c r="P1579" s="20"/>
      <c r="Q1579" s="20"/>
      <c r="R1579" s="20"/>
    </row>
    <row r="1580" spans="13:18" x14ac:dyDescent="0.25">
      <c r="M1580" s="20"/>
      <c r="N1580" s="20"/>
      <c r="O1580" s="20"/>
      <c r="P1580" s="20"/>
      <c r="Q1580" s="20"/>
      <c r="R1580" s="20"/>
    </row>
    <row r="1581" spans="13:18" x14ac:dyDescent="0.25">
      <c r="M1581" s="20"/>
      <c r="N1581" s="20"/>
      <c r="O1581" s="20"/>
      <c r="P1581" s="20"/>
      <c r="Q1581" s="20"/>
      <c r="R1581" s="20"/>
    </row>
    <row r="1582" spans="13:18" x14ac:dyDescent="0.25">
      <c r="M1582" s="20"/>
      <c r="N1582" s="20"/>
      <c r="O1582" s="20"/>
      <c r="P1582" s="20"/>
      <c r="Q1582" s="20"/>
      <c r="R1582" s="20"/>
    </row>
    <row r="1583" spans="13:18" x14ac:dyDescent="0.25">
      <c r="M1583" s="20"/>
      <c r="N1583" s="20"/>
      <c r="O1583" s="20"/>
      <c r="P1583" s="20"/>
      <c r="Q1583" s="20"/>
      <c r="R1583" s="20"/>
    </row>
    <row r="1584" spans="13:18" x14ac:dyDescent="0.25">
      <c r="M1584" s="20"/>
      <c r="N1584" s="20"/>
      <c r="O1584" s="20"/>
      <c r="P1584" s="20"/>
      <c r="Q1584" s="20"/>
      <c r="R1584" s="20"/>
    </row>
    <row r="1585" spans="13:18" x14ac:dyDescent="0.25">
      <c r="M1585" s="20"/>
      <c r="N1585" s="20"/>
      <c r="O1585" s="20"/>
      <c r="P1585" s="20"/>
      <c r="Q1585" s="20"/>
      <c r="R1585" s="20"/>
    </row>
    <row r="1586" spans="13:18" x14ac:dyDescent="0.25">
      <c r="M1586" s="20"/>
      <c r="N1586" s="20"/>
      <c r="O1586" s="20"/>
      <c r="P1586" s="20"/>
      <c r="Q1586" s="20"/>
      <c r="R1586" s="20"/>
    </row>
    <row r="1587" spans="13:18" x14ac:dyDescent="0.25">
      <c r="M1587" s="20"/>
      <c r="N1587" s="20"/>
      <c r="O1587" s="20"/>
      <c r="P1587" s="20"/>
      <c r="Q1587" s="20"/>
      <c r="R1587" s="20"/>
    </row>
    <row r="1588" spans="13:18" x14ac:dyDescent="0.25">
      <c r="M1588" s="20"/>
      <c r="N1588" s="20"/>
      <c r="O1588" s="20"/>
      <c r="P1588" s="20"/>
      <c r="Q1588" s="20"/>
      <c r="R1588" s="20"/>
    </row>
    <row r="1589" spans="13:18" x14ac:dyDescent="0.25">
      <c r="M1589" s="20"/>
      <c r="N1589" s="20"/>
      <c r="O1589" s="20"/>
      <c r="P1589" s="20"/>
      <c r="Q1589" s="20"/>
      <c r="R1589" s="20"/>
    </row>
    <row r="1590" spans="13:18" x14ac:dyDescent="0.25">
      <c r="M1590" s="20"/>
      <c r="N1590" s="20"/>
      <c r="O1590" s="20"/>
      <c r="P1590" s="20"/>
      <c r="Q1590" s="20"/>
      <c r="R1590" s="20"/>
    </row>
    <row r="1591" spans="13:18" x14ac:dyDescent="0.25">
      <c r="M1591" s="20"/>
      <c r="N1591" s="20"/>
      <c r="O1591" s="20"/>
      <c r="P1591" s="20"/>
      <c r="Q1591" s="20"/>
      <c r="R1591" s="20"/>
    </row>
    <row r="1592" spans="13:18" x14ac:dyDescent="0.25">
      <c r="M1592" s="20"/>
      <c r="N1592" s="20"/>
      <c r="O1592" s="20"/>
      <c r="P1592" s="20"/>
      <c r="Q1592" s="20"/>
      <c r="R1592" s="20"/>
    </row>
    <row r="1593" spans="13:18" x14ac:dyDescent="0.25">
      <c r="M1593" s="20"/>
      <c r="N1593" s="20"/>
      <c r="O1593" s="20"/>
      <c r="P1593" s="20"/>
      <c r="Q1593" s="20"/>
      <c r="R1593" s="20"/>
    </row>
    <row r="1594" spans="13:18" x14ac:dyDescent="0.25">
      <c r="M1594" s="20"/>
      <c r="N1594" s="20"/>
      <c r="O1594" s="20"/>
      <c r="P1594" s="20"/>
      <c r="Q1594" s="20"/>
      <c r="R1594" s="20"/>
    </row>
    <row r="1595" spans="13:18" x14ac:dyDescent="0.25">
      <c r="M1595" s="20"/>
      <c r="N1595" s="20"/>
      <c r="O1595" s="20"/>
      <c r="P1595" s="20"/>
      <c r="Q1595" s="20"/>
      <c r="R1595" s="20"/>
    </row>
    <row r="1596" spans="13:18" x14ac:dyDescent="0.25">
      <c r="M1596" s="20"/>
      <c r="N1596" s="20"/>
      <c r="O1596" s="20"/>
      <c r="P1596" s="20"/>
      <c r="Q1596" s="20"/>
      <c r="R1596" s="20"/>
    </row>
    <row r="1597" spans="13:18" x14ac:dyDescent="0.25">
      <c r="M1597" s="20"/>
      <c r="N1597" s="20"/>
      <c r="O1597" s="20"/>
      <c r="P1597" s="20"/>
      <c r="Q1597" s="20"/>
      <c r="R1597" s="20"/>
    </row>
    <row r="1598" spans="13:18" x14ac:dyDescent="0.25">
      <c r="M1598" s="20"/>
      <c r="N1598" s="20"/>
      <c r="O1598" s="20"/>
      <c r="P1598" s="20"/>
      <c r="Q1598" s="20"/>
      <c r="R1598" s="20"/>
    </row>
    <row r="1599" spans="13:18" x14ac:dyDescent="0.25">
      <c r="M1599" s="20"/>
      <c r="N1599" s="20"/>
      <c r="O1599" s="20"/>
      <c r="P1599" s="20"/>
      <c r="Q1599" s="20"/>
      <c r="R1599" s="20"/>
    </row>
    <row r="1600" spans="13:18" x14ac:dyDescent="0.25">
      <c r="M1600" s="20"/>
      <c r="N1600" s="20"/>
      <c r="O1600" s="20"/>
      <c r="P1600" s="20"/>
      <c r="Q1600" s="20"/>
      <c r="R1600" s="20"/>
    </row>
    <row r="1601" spans="13:18" x14ac:dyDescent="0.25">
      <c r="M1601" s="20"/>
      <c r="N1601" s="20"/>
      <c r="O1601" s="20"/>
      <c r="P1601" s="20"/>
      <c r="Q1601" s="20"/>
      <c r="R1601" s="20"/>
    </row>
    <row r="1602" spans="13:18" x14ac:dyDescent="0.25">
      <c r="M1602" s="20"/>
      <c r="N1602" s="20"/>
      <c r="O1602" s="20"/>
      <c r="P1602" s="20"/>
      <c r="Q1602" s="20"/>
      <c r="R1602" s="20"/>
    </row>
    <row r="1603" spans="13:18" x14ac:dyDescent="0.25">
      <c r="M1603" s="20"/>
      <c r="N1603" s="20"/>
      <c r="O1603" s="20"/>
      <c r="P1603" s="20"/>
      <c r="Q1603" s="20"/>
      <c r="R1603" s="20"/>
    </row>
    <row r="1604" spans="13:18" x14ac:dyDescent="0.25">
      <c r="M1604" s="20"/>
      <c r="N1604" s="20"/>
      <c r="O1604" s="20"/>
      <c r="P1604" s="20"/>
      <c r="Q1604" s="20"/>
      <c r="R1604" s="20"/>
    </row>
    <row r="1605" spans="13:18" x14ac:dyDescent="0.25">
      <c r="M1605" s="20"/>
      <c r="N1605" s="20"/>
      <c r="O1605" s="20"/>
      <c r="P1605" s="20"/>
      <c r="Q1605" s="20"/>
      <c r="R1605" s="20"/>
    </row>
    <row r="1606" spans="13:18" x14ac:dyDescent="0.25">
      <c r="M1606" s="20"/>
      <c r="N1606" s="20"/>
      <c r="O1606" s="20"/>
      <c r="P1606" s="20"/>
      <c r="Q1606" s="20"/>
      <c r="R1606" s="20"/>
    </row>
    <row r="1607" spans="13:18" x14ac:dyDescent="0.25">
      <c r="M1607" s="20"/>
      <c r="N1607" s="20"/>
      <c r="O1607" s="20"/>
      <c r="P1607" s="20"/>
      <c r="Q1607" s="20"/>
      <c r="R1607" s="20"/>
    </row>
    <row r="1608" spans="13:18" x14ac:dyDescent="0.25">
      <c r="M1608" s="20"/>
      <c r="N1608" s="20"/>
      <c r="O1608" s="20"/>
      <c r="P1608" s="20"/>
      <c r="Q1608" s="20"/>
      <c r="R1608" s="20"/>
    </row>
    <row r="1609" spans="13:18" x14ac:dyDescent="0.25">
      <c r="M1609" s="20"/>
      <c r="N1609" s="20"/>
      <c r="O1609" s="20"/>
      <c r="P1609" s="20"/>
      <c r="Q1609" s="20"/>
      <c r="R1609" s="20"/>
    </row>
    <row r="1610" spans="13:18" x14ac:dyDescent="0.25">
      <c r="M1610" s="20"/>
      <c r="N1610" s="20"/>
      <c r="O1610" s="20"/>
      <c r="P1610" s="20"/>
      <c r="Q1610" s="20"/>
      <c r="R1610" s="20"/>
    </row>
    <row r="1611" spans="13:18" x14ac:dyDescent="0.25">
      <c r="M1611" s="20"/>
      <c r="N1611" s="20"/>
      <c r="O1611" s="20"/>
      <c r="P1611" s="20"/>
      <c r="Q1611" s="20"/>
      <c r="R1611" s="20"/>
    </row>
    <row r="1612" spans="13:18" x14ac:dyDescent="0.25">
      <c r="M1612" s="20"/>
      <c r="N1612" s="20"/>
      <c r="O1612" s="20"/>
      <c r="P1612" s="20"/>
      <c r="Q1612" s="20"/>
      <c r="R1612" s="20"/>
    </row>
    <row r="1613" spans="13:18" x14ac:dyDescent="0.25">
      <c r="M1613" s="20"/>
      <c r="N1613" s="20"/>
      <c r="O1613" s="20"/>
      <c r="P1613" s="20"/>
      <c r="Q1613" s="20"/>
      <c r="R1613" s="20"/>
    </row>
    <row r="1614" spans="13:18" x14ac:dyDescent="0.25">
      <c r="M1614" s="20"/>
      <c r="N1614" s="20"/>
      <c r="O1614" s="20"/>
      <c r="P1614" s="20"/>
      <c r="Q1614" s="20"/>
      <c r="R1614" s="20"/>
    </row>
    <row r="1615" spans="13:18" x14ac:dyDescent="0.25">
      <c r="M1615" s="20"/>
      <c r="N1615" s="20"/>
      <c r="O1615" s="20"/>
      <c r="P1615" s="20"/>
      <c r="Q1615" s="20"/>
      <c r="R1615" s="20"/>
    </row>
    <row r="1616" spans="13:18" x14ac:dyDescent="0.25">
      <c r="M1616" s="20"/>
      <c r="N1616" s="20"/>
      <c r="O1616" s="20"/>
      <c r="P1616" s="20"/>
      <c r="Q1616" s="20"/>
      <c r="R1616" s="20"/>
    </row>
    <row r="1617" spans="13:18" x14ac:dyDescent="0.25">
      <c r="M1617" s="20"/>
      <c r="N1617" s="20"/>
      <c r="O1617" s="20"/>
      <c r="P1617" s="20"/>
      <c r="Q1617" s="20"/>
      <c r="R1617" s="20"/>
    </row>
    <row r="1618" spans="13:18" x14ac:dyDescent="0.25">
      <c r="M1618" s="20"/>
      <c r="N1618" s="20"/>
      <c r="O1618" s="20"/>
      <c r="P1618" s="20"/>
      <c r="Q1618" s="20"/>
      <c r="R1618" s="20"/>
    </row>
    <row r="1619" spans="13:18" x14ac:dyDescent="0.25">
      <c r="M1619" s="20"/>
      <c r="N1619" s="20"/>
      <c r="O1619" s="20"/>
      <c r="P1619" s="20"/>
      <c r="Q1619" s="20"/>
      <c r="R1619" s="20"/>
    </row>
    <row r="1620" spans="13:18" x14ac:dyDescent="0.25">
      <c r="M1620" s="20"/>
      <c r="N1620" s="20"/>
      <c r="O1620" s="20"/>
      <c r="P1620" s="20"/>
      <c r="Q1620" s="20"/>
      <c r="R1620" s="20"/>
    </row>
    <row r="1621" spans="13:18" x14ac:dyDescent="0.25">
      <c r="M1621" s="20"/>
      <c r="N1621" s="20"/>
      <c r="O1621" s="20"/>
      <c r="P1621" s="20"/>
      <c r="Q1621" s="20"/>
      <c r="R1621" s="20"/>
    </row>
    <row r="1622" spans="13:18" x14ac:dyDescent="0.25">
      <c r="M1622" s="20"/>
      <c r="N1622" s="20"/>
      <c r="O1622" s="20"/>
      <c r="P1622" s="20"/>
      <c r="Q1622" s="20"/>
      <c r="R1622" s="20"/>
    </row>
    <row r="1623" spans="13:18" x14ac:dyDescent="0.25">
      <c r="M1623" s="20"/>
      <c r="N1623" s="20"/>
      <c r="O1623" s="20"/>
      <c r="P1623" s="20"/>
      <c r="Q1623" s="20"/>
      <c r="R1623" s="20"/>
    </row>
    <row r="1624" spans="13:18" x14ac:dyDescent="0.25">
      <c r="M1624" s="20"/>
      <c r="N1624" s="20"/>
      <c r="O1624" s="20"/>
      <c r="P1624" s="20"/>
      <c r="Q1624" s="20"/>
      <c r="R1624" s="20"/>
    </row>
    <row r="1625" spans="13:18" x14ac:dyDescent="0.25">
      <c r="M1625" s="20"/>
      <c r="N1625" s="20"/>
      <c r="O1625" s="20"/>
      <c r="P1625" s="20"/>
      <c r="Q1625" s="20"/>
      <c r="R1625" s="20"/>
    </row>
    <row r="1626" spans="13:18" x14ac:dyDescent="0.25">
      <c r="M1626" s="20"/>
      <c r="N1626" s="20"/>
      <c r="O1626" s="20"/>
      <c r="P1626" s="20"/>
      <c r="Q1626" s="20"/>
      <c r="R1626" s="20"/>
    </row>
    <row r="1627" spans="13:18" x14ac:dyDescent="0.25">
      <c r="M1627" s="20"/>
      <c r="N1627" s="20"/>
      <c r="O1627" s="20"/>
      <c r="P1627" s="20"/>
      <c r="Q1627" s="20"/>
      <c r="R1627" s="20"/>
    </row>
    <row r="1628" spans="13:18" x14ac:dyDescent="0.25">
      <c r="M1628" s="20"/>
      <c r="N1628" s="20"/>
      <c r="O1628" s="20"/>
      <c r="P1628" s="20"/>
      <c r="Q1628" s="20"/>
      <c r="R1628" s="20"/>
    </row>
    <row r="1629" spans="13:18" x14ac:dyDescent="0.25">
      <c r="M1629" s="20"/>
      <c r="N1629" s="20"/>
      <c r="O1629" s="20"/>
      <c r="P1629" s="20"/>
      <c r="Q1629" s="20"/>
      <c r="R1629" s="20"/>
    </row>
    <row r="1630" spans="13:18" x14ac:dyDescent="0.25">
      <c r="M1630" s="20"/>
      <c r="N1630" s="20"/>
      <c r="O1630" s="20"/>
      <c r="P1630" s="20"/>
      <c r="Q1630" s="20"/>
      <c r="R1630" s="20"/>
    </row>
    <row r="1631" spans="13:18" x14ac:dyDescent="0.25">
      <c r="M1631" s="20"/>
      <c r="N1631" s="20"/>
      <c r="O1631" s="20"/>
      <c r="P1631" s="20"/>
      <c r="Q1631" s="20"/>
      <c r="R1631" s="20"/>
    </row>
    <row r="1632" spans="13:18" x14ac:dyDescent="0.25">
      <c r="M1632" s="20"/>
      <c r="N1632" s="20"/>
      <c r="O1632" s="20"/>
      <c r="P1632" s="20"/>
      <c r="Q1632" s="20"/>
      <c r="R1632" s="20"/>
    </row>
    <row r="1633" spans="13:18" x14ac:dyDescent="0.25">
      <c r="M1633" s="20"/>
      <c r="N1633" s="20"/>
      <c r="O1633" s="20"/>
      <c r="P1633" s="20"/>
      <c r="Q1633" s="20"/>
      <c r="R1633" s="20"/>
    </row>
    <row r="1634" spans="13:18" x14ac:dyDescent="0.25">
      <c r="M1634" s="20"/>
      <c r="N1634" s="20"/>
      <c r="O1634" s="20"/>
      <c r="P1634" s="20"/>
      <c r="Q1634" s="20"/>
      <c r="R1634" s="20"/>
    </row>
    <row r="1635" spans="13:18" x14ac:dyDescent="0.25">
      <c r="M1635" s="20"/>
      <c r="N1635" s="20"/>
      <c r="O1635" s="20"/>
      <c r="P1635" s="20"/>
      <c r="Q1635" s="20"/>
      <c r="R1635" s="20"/>
    </row>
    <row r="1636" spans="13:18" x14ac:dyDescent="0.25">
      <c r="M1636" s="20"/>
      <c r="N1636" s="20"/>
      <c r="O1636" s="20"/>
      <c r="P1636" s="20"/>
      <c r="Q1636" s="20"/>
      <c r="R1636" s="20"/>
    </row>
    <row r="1637" spans="13:18" x14ac:dyDescent="0.25">
      <c r="M1637" s="20"/>
      <c r="N1637" s="20"/>
      <c r="O1637" s="20"/>
      <c r="P1637" s="20"/>
      <c r="Q1637" s="20"/>
      <c r="R1637" s="20"/>
    </row>
    <row r="1638" spans="13:18" x14ac:dyDescent="0.25">
      <c r="M1638" s="20"/>
      <c r="N1638" s="20"/>
      <c r="O1638" s="20"/>
      <c r="P1638" s="20"/>
      <c r="Q1638" s="20"/>
      <c r="R1638" s="20"/>
    </row>
    <row r="1639" spans="13:18" x14ac:dyDescent="0.25">
      <c r="M1639" s="20"/>
      <c r="N1639" s="20"/>
      <c r="O1639" s="20"/>
      <c r="P1639" s="20"/>
      <c r="Q1639" s="20"/>
      <c r="R1639" s="20"/>
    </row>
    <row r="1640" spans="13:18" x14ac:dyDescent="0.25">
      <c r="M1640" s="20"/>
      <c r="N1640" s="20"/>
      <c r="O1640" s="20"/>
      <c r="P1640" s="20"/>
      <c r="Q1640" s="20"/>
      <c r="R1640" s="20"/>
    </row>
    <row r="1641" spans="13:18" x14ac:dyDescent="0.25">
      <c r="M1641" s="20"/>
      <c r="N1641" s="20"/>
      <c r="O1641" s="20"/>
      <c r="P1641" s="20"/>
      <c r="Q1641" s="20"/>
      <c r="R1641" s="20"/>
    </row>
    <row r="1642" spans="13:18" x14ac:dyDescent="0.25">
      <c r="M1642" s="20"/>
      <c r="N1642" s="20"/>
      <c r="O1642" s="20"/>
      <c r="P1642" s="20"/>
      <c r="Q1642" s="20"/>
      <c r="R1642" s="20"/>
    </row>
    <row r="1643" spans="13:18" x14ac:dyDescent="0.25">
      <c r="M1643" s="20"/>
      <c r="N1643" s="20"/>
      <c r="O1643" s="20"/>
      <c r="P1643" s="20"/>
      <c r="Q1643" s="20"/>
      <c r="R1643" s="20"/>
    </row>
    <row r="1644" spans="13:18" x14ac:dyDescent="0.25">
      <c r="M1644" s="20"/>
      <c r="N1644" s="20"/>
      <c r="O1644" s="20"/>
      <c r="P1644" s="20"/>
      <c r="Q1644" s="20"/>
      <c r="R1644" s="20"/>
    </row>
    <row r="1645" spans="13:18" x14ac:dyDescent="0.25">
      <c r="M1645" s="20"/>
      <c r="N1645" s="20"/>
      <c r="O1645" s="20"/>
      <c r="P1645" s="20"/>
      <c r="Q1645" s="20"/>
      <c r="R1645" s="20"/>
    </row>
    <row r="1646" spans="13:18" x14ac:dyDescent="0.25">
      <c r="M1646" s="20"/>
      <c r="N1646" s="20"/>
      <c r="O1646" s="20"/>
      <c r="P1646" s="20"/>
      <c r="Q1646" s="20"/>
      <c r="R1646" s="20"/>
    </row>
    <row r="1647" spans="13:18" x14ac:dyDescent="0.25">
      <c r="M1647" s="20"/>
      <c r="N1647" s="20"/>
      <c r="O1647" s="20"/>
      <c r="P1647" s="20"/>
      <c r="Q1647" s="20"/>
      <c r="R1647" s="20"/>
    </row>
    <row r="1648" spans="13:18" x14ac:dyDescent="0.25">
      <c r="M1648" s="20"/>
      <c r="N1648" s="20"/>
      <c r="O1648" s="20"/>
      <c r="P1648" s="20"/>
      <c r="Q1648" s="20"/>
      <c r="R1648" s="20"/>
    </row>
    <row r="1649" spans="13:18" x14ac:dyDescent="0.25">
      <c r="M1649" s="20"/>
      <c r="N1649" s="20"/>
      <c r="O1649" s="20"/>
      <c r="P1649" s="20"/>
      <c r="Q1649" s="20"/>
      <c r="R1649" s="20"/>
    </row>
    <row r="1650" spans="13:18" x14ac:dyDescent="0.25">
      <c r="M1650" s="20"/>
      <c r="N1650" s="20"/>
      <c r="O1650" s="20"/>
      <c r="P1650" s="20"/>
      <c r="Q1650" s="20"/>
      <c r="R1650" s="20"/>
    </row>
    <row r="1651" spans="13:18" x14ac:dyDescent="0.25">
      <c r="M1651" s="20"/>
      <c r="N1651" s="20"/>
      <c r="O1651" s="20"/>
      <c r="P1651" s="20"/>
      <c r="Q1651" s="20"/>
      <c r="R1651" s="20"/>
    </row>
    <row r="1652" spans="13:18" x14ac:dyDescent="0.25">
      <c r="M1652" s="20"/>
      <c r="N1652" s="20"/>
      <c r="O1652" s="20"/>
      <c r="P1652" s="20"/>
      <c r="Q1652" s="20"/>
      <c r="R1652" s="20"/>
    </row>
    <row r="1653" spans="13:18" x14ac:dyDescent="0.25">
      <c r="M1653" s="20"/>
      <c r="N1653" s="20"/>
      <c r="O1653" s="20"/>
      <c r="P1653" s="20"/>
      <c r="Q1653" s="20"/>
      <c r="R1653" s="20"/>
    </row>
    <row r="1654" spans="13:18" x14ac:dyDescent="0.25">
      <c r="M1654" s="20"/>
      <c r="N1654" s="20"/>
      <c r="O1654" s="20"/>
      <c r="P1654" s="20"/>
      <c r="Q1654" s="20"/>
      <c r="R1654" s="20"/>
    </row>
    <row r="1655" spans="13:18" x14ac:dyDescent="0.25">
      <c r="M1655" s="20"/>
      <c r="N1655" s="20"/>
      <c r="O1655" s="20"/>
      <c r="P1655" s="20"/>
      <c r="Q1655" s="20"/>
      <c r="R1655" s="20"/>
    </row>
    <row r="1656" spans="13:18" x14ac:dyDescent="0.25">
      <c r="M1656" s="20"/>
      <c r="N1656" s="20"/>
      <c r="O1656" s="20"/>
      <c r="P1656" s="20"/>
      <c r="Q1656" s="20"/>
      <c r="R1656" s="20"/>
    </row>
    <row r="1657" spans="13:18" x14ac:dyDescent="0.25">
      <c r="M1657" s="20"/>
      <c r="N1657" s="20"/>
      <c r="O1657" s="20"/>
      <c r="P1657" s="20"/>
      <c r="Q1657" s="20"/>
      <c r="R1657" s="20"/>
    </row>
    <row r="1658" spans="13:18" x14ac:dyDescent="0.25">
      <c r="M1658" s="20"/>
      <c r="N1658" s="20"/>
      <c r="O1658" s="20"/>
      <c r="P1658" s="20"/>
      <c r="Q1658" s="20"/>
      <c r="R1658" s="20"/>
    </row>
    <row r="1659" spans="13:18" x14ac:dyDescent="0.25">
      <c r="M1659" s="20"/>
      <c r="N1659" s="20"/>
      <c r="O1659" s="20"/>
      <c r="P1659" s="20"/>
      <c r="Q1659" s="20"/>
      <c r="R1659" s="20"/>
    </row>
    <row r="1660" spans="13:18" x14ac:dyDescent="0.25">
      <c r="M1660" s="20"/>
      <c r="N1660" s="20"/>
      <c r="O1660" s="20"/>
      <c r="P1660" s="20"/>
      <c r="Q1660" s="20"/>
      <c r="R1660" s="20"/>
    </row>
    <row r="1661" spans="13:18" x14ac:dyDescent="0.25">
      <c r="M1661" s="20"/>
      <c r="N1661" s="20"/>
      <c r="O1661" s="20"/>
      <c r="P1661" s="20"/>
      <c r="Q1661" s="20"/>
      <c r="R1661" s="20"/>
    </row>
    <row r="1662" spans="13:18" x14ac:dyDescent="0.25">
      <c r="M1662" s="20"/>
      <c r="N1662" s="20"/>
      <c r="O1662" s="20"/>
      <c r="P1662" s="20"/>
      <c r="Q1662" s="20"/>
      <c r="R1662" s="20"/>
    </row>
    <row r="1663" spans="13:18" x14ac:dyDescent="0.25">
      <c r="M1663" s="20"/>
      <c r="N1663" s="20"/>
      <c r="O1663" s="20"/>
      <c r="P1663" s="20"/>
      <c r="Q1663" s="20"/>
      <c r="R1663" s="20"/>
    </row>
    <row r="1664" spans="13:18" x14ac:dyDescent="0.25">
      <c r="M1664" s="20"/>
      <c r="N1664" s="20"/>
      <c r="O1664" s="20"/>
      <c r="P1664" s="20"/>
      <c r="Q1664" s="20"/>
      <c r="R1664" s="20"/>
    </row>
    <row r="1665" spans="13:18" x14ac:dyDescent="0.25">
      <c r="M1665" s="20"/>
      <c r="N1665" s="20"/>
      <c r="O1665" s="20"/>
      <c r="P1665" s="20"/>
      <c r="Q1665" s="20"/>
      <c r="R1665" s="20"/>
    </row>
    <row r="1666" spans="13:18" x14ac:dyDescent="0.25">
      <c r="M1666" s="20"/>
      <c r="N1666" s="20"/>
      <c r="O1666" s="20"/>
      <c r="P1666" s="20"/>
      <c r="Q1666" s="20"/>
      <c r="R1666" s="20"/>
    </row>
    <row r="1667" spans="13:18" x14ac:dyDescent="0.25">
      <c r="M1667" s="20"/>
      <c r="N1667" s="20"/>
      <c r="O1667" s="20"/>
      <c r="P1667" s="20"/>
      <c r="Q1667" s="20"/>
      <c r="R1667" s="20"/>
    </row>
    <row r="1668" spans="13:18" x14ac:dyDescent="0.25">
      <c r="M1668" s="20"/>
      <c r="N1668" s="20"/>
      <c r="O1668" s="20"/>
      <c r="P1668" s="20"/>
      <c r="Q1668" s="20"/>
      <c r="R1668" s="20"/>
    </row>
    <row r="1669" spans="13:18" x14ac:dyDescent="0.25">
      <c r="M1669" s="20"/>
      <c r="N1669" s="20"/>
      <c r="O1669" s="20"/>
      <c r="P1669" s="20"/>
      <c r="Q1669" s="20"/>
      <c r="R1669" s="20"/>
    </row>
    <row r="1670" spans="13:18" x14ac:dyDescent="0.25">
      <c r="M1670" s="20"/>
      <c r="N1670" s="20"/>
      <c r="O1670" s="20"/>
      <c r="P1670" s="20"/>
      <c r="Q1670" s="20"/>
      <c r="R1670" s="20"/>
    </row>
    <row r="1671" spans="13:18" x14ac:dyDescent="0.25">
      <c r="M1671" s="20"/>
      <c r="N1671" s="20"/>
      <c r="O1671" s="20"/>
      <c r="P1671" s="20"/>
      <c r="Q1671" s="20"/>
      <c r="R1671" s="20"/>
    </row>
    <row r="1672" spans="13:18" x14ac:dyDescent="0.25">
      <c r="M1672" s="20"/>
      <c r="N1672" s="20"/>
      <c r="O1672" s="20"/>
      <c r="P1672" s="20"/>
      <c r="Q1672" s="20"/>
      <c r="R1672" s="20"/>
    </row>
    <row r="1673" spans="13:18" x14ac:dyDescent="0.25">
      <c r="M1673" s="20"/>
      <c r="N1673" s="20"/>
      <c r="O1673" s="20"/>
      <c r="P1673" s="20"/>
      <c r="Q1673" s="20"/>
      <c r="R1673" s="20"/>
    </row>
    <row r="1674" spans="13:18" x14ac:dyDescent="0.25">
      <c r="M1674" s="20"/>
      <c r="N1674" s="20"/>
      <c r="O1674" s="20"/>
      <c r="P1674" s="20"/>
      <c r="Q1674" s="20"/>
      <c r="R1674" s="20"/>
    </row>
    <row r="1675" spans="13:18" x14ac:dyDescent="0.25">
      <c r="M1675" s="20"/>
      <c r="N1675" s="20"/>
      <c r="O1675" s="20"/>
      <c r="P1675" s="20"/>
      <c r="Q1675" s="20"/>
      <c r="R1675" s="20"/>
    </row>
    <row r="1676" spans="13:18" x14ac:dyDescent="0.25">
      <c r="M1676" s="20"/>
      <c r="N1676" s="20"/>
      <c r="O1676" s="20"/>
      <c r="P1676" s="20"/>
      <c r="Q1676" s="20"/>
      <c r="R1676" s="20"/>
    </row>
    <row r="1677" spans="13:18" x14ac:dyDescent="0.25">
      <c r="M1677" s="20"/>
      <c r="N1677" s="20"/>
      <c r="O1677" s="20"/>
      <c r="P1677" s="20"/>
      <c r="Q1677" s="20"/>
      <c r="R1677" s="20"/>
    </row>
    <row r="1678" spans="13:18" x14ac:dyDescent="0.25">
      <c r="M1678" s="20"/>
      <c r="N1678" s="20"/>
      <c r="O1678" s="20"/>
      <c r="P1678" s="20"/>
      <c r="Q1678" s="20"/>
      <c r="R1678" s="20"/>
    </row>
    <row r="1679" spans="13:18" x14ac:dyDescent="0.25">
      <c r="M1679" s="20"/>
      <c r="N1679" s="20"/>
      <c r="O1679" s="20"/>
      <c r="P1679" s="20"/>
      <c r="Q1679" s="20"/>
      <c r="R1679" s="20"/>
    </row>
    <row r="1680" spans="13:18" x14ac:dyDescent="0.25">
      <c r="M1680" s="20"/>
      <c r="N1680" s="20"/>
      <c r="O1680" s="20"/>
      <c r="P1680" s="20"/>
      <c r="Q1680" s="20"/>
      <c r="R1680" s="20"/>
    </row>
    <row r="1681" spans="13:18" x14ac:dyDescent="0.25">
      <c r="M1681" s="20"/>
      <c r="N1681" s="20"/>
      <c r="O1681" s="20"/>
      <c r="P1681" s="20"/>
      <c r="Q1681" s="20"/>
      <c r="R1681" s="20"/>
    </row>
    <row r="1682" spans="13:18" x14ac:dyDescent="0.25">
      <c r="M1682" s="20"/>
      <c r="N1682" s="20"/>
      <c r="O1682" s="20"/>
      <c r="P1682" s="20"/>
      <c r="Q1682" s="20"/>
      <c r="R1682" s="20"/>
    </row>
    <row r="1683" spans="13:18" x14ac:dyDescent="0.25">
      <c r="M1683" s="20"/>
      <c r="N1683" s="20"/>
      <c r="O1683" s="20"/>
      <c r="P1683" s="20"/>
      <c r="Q1683" s="20"/>
      <c r="R1683" s="20"/>
    </row>
    <row r="1684" spans="13:18" x14ac:dyDescent="0.25">
      <c r="M1684" s="20"/>
      <c r="N1684" s="20"/>
      <c r="O1684" s="20"/>
      <c r="P1684" s="20"/>
      <c r="Q1684" s="20"/>
      <c r="R1684" s="20"/>
    </row>
    <row r="1685" spans="13:18" x14ac:dyDescent="0.25">
      <c r="M1685" s="20"/>
      <c r="N1685" s="20"/>
      <c r="O1685" s="20"/>
      <c r="P1685" s="20"/>
      <c r="Q1685" s="20"/>
      <c r="R1685" s="20"/>
    </row>
    <row r="1686" spans="13:18" x14ac:dyDescent="0.25">
      <c r="M1686" s="20"/>
      <c r="N1686" s="20"/>
      <c r="O1686" s="20"/>
      <c r="P1686" s="20"/>
      <c r="Q1686" s="20"/>
      <c r="R1686" s="20"/>
    </row>
    <row r="1687" spans="13:18" x14ac:dyDescent="0.25">
      <c r="M1687" s="20"/>
      <c r="N1687" s="20"/>
      <c r="O1687" s="20"/>
      <c r="P1687" s="20"/>
      <c r="Q1687" s="20"/>
      <c r="R1687" s="20"/>
    </row>
    <row r="1688" spans="13:18" x14ac:dyDescent="0.25">
      <c r="M1688" s="20"/>
      <c r="N1688" s="20"/>
      <c r="O1688" s="20"/>
      <c r="P1688" s="20"/>
      <c r="Q1688" s="20"/>
      <c r="R1688" s="20"/>
    </row>
    <row r="1689" spans="13:18" x14ac:dyDescent="0.25">
      <c r="M1689" s="20"/>
      <c r="N1689" s="20"/>
      <c r="O1689" s="20"/>
      <c r="P1689" s="20"/>
      <c r="Q1689" s="20"/>
      <c r="R1689" s="20"/>
    </row>
    <row r="1690" spans="13:18" x14ac:dyDescent="0.25">
      <c r="M1690" s="20"/>
      <c r="N1690" s="20"/>
      <c r="O1690" s="20"/>
      <c r="P1690" s="20"/>
      <c r="Q1690" s="20"/>
      <c r="R1690" s="20"/>
    </row>
    <row r="1691" spans="13:18" x14ac:dyDescent="0.25">
      <c r="M1691" s="20"/>
      <c r="N1691" s="20"/>
      <c r="O1691" s="20"/>
      <c r="P1691" s="20"/>
      <c r="Q1691" s="20"/>
      <c r="R1691" s="20"/>
    </row>
    <row r="1692" spans="13:18" x14ac:dyDescent="0.25">
      <c r="M1692" s="20"/>
      <c r="N1692" s="20"/>
      <c r="O1692" s="20"/>
      <c r="P1692" s="20"/>
      <c r="Q1692" s="20"/>
      <c r="R1692" s="20"/>
    </row>
    <row r="1693" spans="13:18" x14ac:dyDescent="0.25">
      <c r="M1693" s="20"/>
      <c r="N1693" s="20"/>
      <c r="O1693" s="20"/>
      <c r="P1693" s="20"/>
      <c r="Q1693" s="20"/>
      <c r="R1693" s="20"/>
    </row>
    <row r="1694" spans="13:18" x14ac:dyDescent="0.25">
      <c r="M1694" s="20"/>
      <c r="N1694" s="20"/>
      <c r="O1694" s="20"/>
      <c r="P1694" s="20"/>
      <c r="Q1694" s="20"/>
      <c r="R1694" s="20"/>
    </row>
    <row r="1695" spans="13:18" x14ac:dyDescent="0.25">
      <c r="M1695" s="20"/>
      <c r="N1695" s="20"/>
      <c r="O1695" s="20"/>
      <c r="P1695" s="20"/>
      <c r="Q1695" s="20"/>
      <c r="R1695" s="20"/>
    </row>
    <row r="1696" spans="13:18" x14ac:dyDescent="0.25">
      <c r="M1696" s="20"/>
      <c r="N1696" s="20"/>
      <c r="O1696" s="20"/>
      <c r="P1696" s="20"/>
      <c r="Q1696" s="20"/>
      <c r="R1696" s="20"/>
    </row>
    <row r="1697" spans="13:18" x14ac:dyDescent="0.25">
      <c r="M1697" s="20"/>
      <c r="N1697" s="20"/>
      <c r="O1697" s="20"/>
      <c r="P1697" s="20"/>
      <c r="Q1697" s="20"/>
      <c r="R1697" s="20"/>
    </row>
    <row r="1698" spans="13:18" x14ac:dyDescent="0.25">
      <c r="M1698" s="20"/>
      <c r="N1698" s="20"/>
      <c r="O1698" s="20"/>
      <c r="P1698" s="20"/>
      <c r="Q1698" s="20"/>
      <c r="R1698" s="20"/>
    </row>
    <row r="1699" spans="13:18" x14ac:dyDescent="0.25">
      <c r="M1699" s="20"/>
      <c r="N1699" s="20"/>
      <c r="O1699" s="20"/>
      <c r="P1699" s="20"/>
      <c r="Q1699" s="20"/>
      <c r="R1699" s="20"/>
    </row>
    <row r="1700" spans="13:18" x14ac:dyDescent="0.25">
      <c r="M1700" s="20"/>
      <c r="N1700" s="20"/>
      <c r="O1700" s="20"/>
      <c r="P1700" s="20"/>
      <c r="Q1700" s="20"/>
      <c r="R1700" s="20"/>
    </row>
    <row r="1701" spans="13:18" x14ac:dyDescent="0.25">
      <c r="M1701" s="20"/>
      <c r="N1701" s="20"/>
      <c r="O1701" s="20"/>
      <c r="P1701" s="20"/>
      <c r="Q1701" s="20"/>
      <c r="R1701" s="20"/>
    </row>
    <row r="1702" spans="13:18" x14ac:dyDescent="0.25">
      <c r="M1702" s="20"/>
      <c r="N1702" s="20"/>
      <c r="O1702" s="20"/>
      <c r="P1702" s="20"/>
      <c r="Q1702" s="20"/>
      <c r="R1702" s="20"/>
    </row>
    <row r="1703" spans="13:18" x14ac:dyDescent="0.25">
      <c r="M1703" s="20"/>
      <c r="N1703" s="20"/>
      <c r="O1703" s="20"/>
      <c r="P1703" s="20"/>
      <c r="Q1703" s="20"/>
      <c r="R1703" s="20"/>
    </row>
    <row r="1704" spans="13:18" x14ac:dyDescent="0.25">
      <c r="M1704" s="20"/>
      <c r="N1704" s="20"/>
      <c r="O1704" s="20"/>
      <c r="P1704" s="20"/>
      <c r="Q1704" s="20"/>
      <c r="R1704" s="20"/>
    </row>
    <row r="1705" spans="13:18" x14ac:dyDescent="0.25">
      <c r="M1705" s="20"/>
      <c r="N1705" s="20"/>
      <c r="O1705" s="20"/>
      <c r="P1705" s="20"/>
      <c r="Q1705" s="20"/>
      <c r="R1705" s="20"/>
    </row>
    <row r="1706" spans="13:18" x14ac:dyDescent="0.25">
      <c r="M1706" s="20"/>
      <c r="N1706" s="20"/>
      <c r="O1706" s="20"/>
      <c r="P1706" s="20"/>
      <c r="Q1706" s="20"/>
      <c r="R1706" s="20"/>
    </row>
    <row r="1707" spans="13:18" x14ac:dyDescent="0.25">
      <c r="M1707" s="20"/>
      <c r="N1707" s="20"/>
      <c r="O1707" s="20"/>
      <c r="P1707" s="20"/>
      <c r="Q1707" s="20"/>
      <c r="R1707" s="20"/>
    </row>
    <row r="1708" spans="13:18" x14ac:dyDescent="0.25">
      <c r="M1708" s="20"/>
      <c r="N1708" s="20"/>
      <c r="O1708" s="20"/>
      <c r="P1708" s="20"/>
      <c r="Q1708" s="20"/>
      <c r="R1708" s="20"/>
    </row>
    <row r="1709" spans="13:18" x14ac:dyDescent="0.25">
      <c r="M1709" s="20"/>
      <c r="N1709" s="20"/>
      <c r="O1709" s="20"/>
      <c r="P1709" s="20"/>
      <c r="Q1709" s="20"/>
      <c r="R1709" s="20"/>
    </row>
    <row r="1710" spans="13:18" x14ac:dyDescent="0.25">
      <c r="M1710" s="20"/>
      <c r="N1710" s="20"/>
      <c r="O1710" s="20"/>
      <c r="P1710" s="20"/>
      <c r="Q1710" s="20"/>
      <c r="R1710" s="20"/>
    </row>
    <row r="1711" spans="13:18" x14ac:dyDescent="0.25">
      <c r="M1711" s="20"/>
      <c r="N1711" s="20"/>
      <c r="O1711" s="20"/>
      <c r="P1711" s="20"/>
      <c r="Q1711" s="20"/>
      <c r="R1711" s="20"/>
    </row>
    <row r="1712" spans="13:18" x14ac:dyDescent="0.25">
      <c r="M1712" s="20"/>
      <c r="N1712" s="20"/>
      <c r="O1712" s="20"/>
      <c r="P1712" s="20"/>
      <c r="Q1712" s="20"/>
      <c r="R1712" s="20"/>
    </row>
    <row r="1713" spans="13:18" x14ac:dyDescent="0.25">
      <c r="M1713" s="20"/>
      <c r="N1713" s="20"/>
      <c r="O1713" s="20"/>
      <c r="P1713" s="20"/>
      <c r="Q1713" s="20"/>
      <c r="R1713" s="20"/>
    </row>
    <row r="1714" spans="13:18" x14ac:dyDescent="0.25">
      <c r="M1714" s="20"/>
      <c r="N1714" s="20"/>
      <c r="O1714" s="20"/>
      <c r="P1714" s="20"/>
      <c r="Q1714" s="20"/>
      <c r="R1714" s="20"/>
    </row>
    <row r="1715" spans="13:18" x14ac:dyDescent="0.25">
      <c r="M1715" s="20"/>
      <c r="N1715" s="20"/>
      <c r="O1715" s="20"/>
      <c r="P1715" s="20"/>
      <c r="Q1715" s="20"/>
      <c r="R1715" s="20"/>
    </row>
    <row r="1716" spans="13:18" x14ac:dyDescent="0.25">
      <c r="M1716" s="20"/>
      <c r="N1716" s="20"/>
      <c r="O1716" s="20"/>
      <c r="P1716" s="20"/>
      <c r="Q1716" s="20"/>
      <c r="R1716" s="20"/>
    </row>
    <row r="1717" spans="13:18" x14ac:dyDescent="0.25">
      <c r="M1717" s="20"/>
      <c r="N1717" s="20"/>
      <c r="O1717" s="20"/>
      <c r="P1717" s="20"/>
      <c r="Q1717" s="20"/>
      <c r="R1717" s="20"/>
    </row>
    <row r="1718" spans="13:18" x14ac:dyDescent="0.25">
      <c r="M1718" s="20"/>
      <c r="N1718" s="20"/>
      <c r="O1718" s="20"/>
      <c r="P1718" s="20"/>
      <c r="Q1718" s="20"/>
      <c r="R1718" s="20"/>
    </row>
    <row r="1719" spans="13:18" x14ac:dyDescent="0.25">
      <c r="M1719" s="20"/>
      <c r="N1719" s="20"/>
      <c r="O1719" s="20"/>
      <c r="P1719" s="20"/>
      <c r="Q1719" s="20"/>
      <c r="R1719" s="20"/>
    </row>
    <row r="1720" spans="13:18" x14ac:dyDescent="0.25">
      <c r="M1720" s="20"/>
      <c r="N1720" s="20"/>
      <c r="O1720" s="20"/>
      <c r="P1720" s="20"/>
      <c r="Q1720" s="20"/>
      <c r="R1720" s="20"/>
    </row>
    <row r="1721" spans="13:18" x14ac:dyDescent="0.25">
      <c r="M1721" s="20"/>
      <c r="N1721" s="20"/>
      <c r="O1721" s="20"/>
      <c r="P1721" s="20"/>
      <c r="Q1721" s="20"/>
      <c r="R1721" s="20"/>
    </row>
    <row r="1722" spans="13:18" x14ac:dyDescent="0.25">
      <c r="M1722" s="20"/>
      <c r="N1722" s="20"/>
      <c r="O1722" s="20"/>
      <c r="P1722" s="20"/>
      <c r="Q1722" s="20"/>
      <c r="R1722" s="20"/>
    </row>
    <row r="1723" spans="13:18" x14ac:dyDescent="0.25">
      <c r="M1723" s="20"/>
      <c r="N1723" s="20"/>
      <c r="O1723" s="20"/>
      <c r="P1723" s="20"/>
      <c r="Q1723" s="20"/>
      <c r="R1723" s="20"/>
    </row>
    <row r="1724" spans="13:18" x14ac:dyDescent="0.25">
      <c r="M1724" s="20"/>
      <c r="N1724" s="20"/>
      <c r="O1724" s="20"/>
      <c r="P1724" s="20"/>
      <c r="Q1724" s="20"/>
      <c r="R1724" s="20"/>
    </row>
    <row r="1725" spans="13:18" x14ac:dyDescent="0.25">
      <c r="M1725" s="20"/>
      <c r="N1725" s="20"/>
      <c r="O1725" s="20"/>
      <c r="P1725" s="20"/>
      <c r="Q1725" s="20"/>
      <c r="R1725" s="20"/>
    </row>
    <row r="1726" spans="13:18" x14ac:dyDescent="0.25">
      <c r="M1726" s="20"/>
      <c r="N1726" s="20"/>
      <c r="O1726" s="20"/>
      <c r="P1726" s="20"/>
      <c r="Q1726" s="20"/>
      <c r="R1726" s="20"/>
    </row>
    <row r="1727" spans="13:18" x14ac:dyDescent="0.25">
      <c r="M1727" s="20"/>
      <c r="N1727" s="20"/>
      <c r="O1727" s="20"/>
      <c r="P1727" s="20"/>
      <c r="Q1727" s="20"/>
      <c r="R1727" s="20"/>
    </row>
    <row r="1728" spans="13:18" x14ac:dyDescent="0.25">
      <c r="M1728" s="20"/>
      <c r="N1728" s="20"/>
      <c r="O1728" s="20"/>
      <c r="P1728" s="20"/>
      <c r="Q1728" s="20"/>
      <c r="R1728" s="20"/>
    </row>
    <row r="1729" spans="13:18" x14ac:dyDescent="0.25">
      <c r="M1729" s="20"/>
      <c r="N1729" s="20"/>
      <c r="O1729" s="20"/>
      <c r="P1729" s="20"/>
      <c r="Q1729" s="20"/>
      <c r="R1729" s="20"/>
    </row>
    <row r="1730" spans="13:18" x14ac:dyDescent="0.25">
      <c r="M1730" s="20"/>
      <c r="N1730" s="20"/>
      <c r="O1730" s="20"/>
      <c r="P1730" s="20"/>
      <c r="Q1730" s="20"/>
      <c r="R1730" s="20"/>
    </row>
    <row r="1731" spans="13:18" x14ac:dyDescent="0.25">
      <c r="M1731" s="20"/>
      <c r="N1731" s="20"/>
      <c r="O1731" s="20"/>
      <c r="P1731" s="20"/>
      <c r="Q1731" s="20"/>
      <c r="R1731" s="20"/>
    </row>
    <row r="1732" spans="13:18" x14ac:dyDescent="0.25">
      <c r="M1732" s="20"/>
      <c r="N1732" s="20"/>
      <c r="O1732" s="20"/>
      <c r="P1732" s="20"/>
      <c r="Q1732" s="20"/>
      <c r="R1732" s="20"/>
    </row>
    <row r="1733" spans="13:18" x14ac:dyDescent="0.25">
      <c r="M1733" s="20"/>
      <c r="N1733" s="20"/>
      <c r="O1733" s="20"/>
      <c r="P1733" s="20"/>
      <c r="Q1733" s="20"/>
      <c r="R1733" s="20"/>
    </row>
    <row r="1734" spans="13:18" x14ac:dyDescent="0.25">
      <c r="M1734" s="20"/>
      <c r="N1734" s="20"/>
      <c r="O1734" s="20"/>
      <c r="P1734" s="20"/>
      <c r="Q1734" s="20"/>
      <c r="R1734" s="20"/>
    </row>
    <row r="1735" spans="13:18" x14ac:dyDescent="0.25">
      <c r="M1735" s="20"/>
      <c r="N1735" s="20"/>
      <c r="O1735" s="20"/>
      <c r="P1735" s="20"/>
      <c r="Q1735" s="20"/>
      <c r="R1735" s="20"/>
    </row>
    <row r="1736" spans="13:18" x14ac:dyDescent="0.25">
      <c r="M1736" s="20"/>
      <c r="N1736" s="20"/>
      <c r="O1736" s="20"/>
      <c r="P1736" s="20"/>
      <c r="Q1736" s="20"/>
      <c r="R1736" s="20"/>
    </row>
    <row r="1737" spans="13:18" x14ac:dyDescent="0.25">
      <c r="M1737" s="20"/>
      <c r="N1737" s="20"/>
      <c r="O1737" s="20"/>
      <c r="P1737" s="20"/>
      <c r="Q1737" s="20"/>
      <c r="R1737" s="20"/>
    </row>
    <row r="1738" spans="13:18" x14ac:dyDescent="0.25">
      <c r="M1738" s="20"/>
      <c r="N1738" s="20"/>
      <c r="O1738" s="20"/>
      <c r="P1738" s="20"/>
      <c r="Q1738" s="20"/>
      <c r="R1738" s="20"/>
    </row>
    <row r="1739" spans="13:18" x14ac:dyDescent="0.25">
      <c r="M1739" s="20"/>
      <c r="N1739" s="20"/>
      <c r="O1739" s="20"/>
      <c r="P1739" s="20"/>
      <c r="Q1739" s="20"/>
      <c r="R1739" s="20"/>
    </row>
    <row r="1740" spans="13:18" x14ac:dyDescent="0.25">
      <c r="M1740" s="20"/>
      <c r="N1740" s="20"/>
      <c r="O1740" s="20"/>
      <c r="P1740" s="20"/>
      <c r="Q1740" s="20"/>
      <c r="R1740" s="20"/>
    </row>
    <row r="1741" spans="13:18" x14ac:dyDescent="0.25">
      <c r="M1741" s="20"/>
      <c r="N1741" s="20"/>
      <c r="O1741" s="20"/>
      <c r="P1741" s="20"/>
      <c r="Q1741" s="20"/>
      <c r="R1741" s="20"/>
    </row>
    <row r="1742" spans="13:18" x14ac:dyDescent="0.25">
      <c r="M1742" s="20"/>
      <c r="N1742" s="20"/>
      <c r="O1742" s="20"/>
      <c r="P1742" s="20"/>
      <c r="Q1742" s="20"/>
      <c r="R1742" s="20"/>
    </row>
    <row r="1743" spans="13:18" x14ac:dyDescent="0.25">
      <c r="M1743" s="20"/>
      <c r="N1743" s="20"/>
      <c r="O1743" s="20"/>
      <c r="P1743" s="20"/>
      <c r="Q1743" s="20"/>
      <c r="R1743" s="20"/>
    </row>
    <row r="1744" spans="13:18" x14ac:dyDescent="0.25">
      <c r="M1744" s="20"/>
      <c r="N1744" s="20"/>
      <c r="O1744" s="20"/>
      <c r="P1744" s="20"/>
      <c r="Q1744" s="20"/>
      <c r="R1744" s="20"/>
    </row>
    <row r="1745" spans="13:18" x14ac:dyDescent="0.25">
      <c r="M1745" s="20"/>
      <c r="N1745" s="20"/>
      <c r="O1745" s="20"/>
      <c r="P1745" s="20"/>
      <c r="Q1745" s="20"/>
      <c r="R1745" s="20"/>
    </row>
    <row r="1746" spans="13:18" x14ac:dyDescent="0.25">
      <c r="M1746" s="20"/>
      <c r="N1746" s="20"/>
      <c r="O1746" s="20"/>
      <c r="P1746" s="20"/>
      <c r="Q1746" s="20"/>
      <c r="R1746" s="20"/>
    </row>
    <row r="1747" spans="13:18" x14ac:dyDescent="0.25">
      <c r="M1747" s="20"/>
      <c r="N1747" s="20"/>
      <c r="O1747" s="20"/>
      <c r="P1747" s="20"/>
      <c r="Q1747" s="20"/>
      <c r="R1747" s="20"/>
    </row>
    <row r="1748" spans="13:18" x14ac:dyDescent="0.25">
      <c r="M1748" s="20"/>
      <c r="N1748" s="20"/>
      <c r="O1748" s="20"/>
      <c r="P1748" s="20"/>
      <c r="Q1748" s="20"/>
      <c r="R1748" s="20"/>
    </row>
    <row r="1749" spans="13:18" x14ac:dyDescent="0.25">
      <c r="M1749" s="20"/>
      <c r="N1749" s="20"/>
      <c r="O1749" s="20"/>
      <c r="P1749" s="20"/>
      <c r="Q1749" s="20"/>
      <c r="R1749" s="20"/>
    </row>
    <row r="1750" spans="13:18" x14ac:dyDescent="0.25">
      <c r="M1750" s="20"/>
      <c r="N1750" s="20"/>
      <c r="O1750" s="20"/>
      <c r="P1750" s="20"/>
      <c r="Q1750" s="20"/>
      <c r="R1750" s="20"/>
    </row>
    <row r="1751" spans="13:18" x14ac:dyDescent="0.25">
      <c r="M1751" s="20"/>
      <c r="N1751" s="20"/>
      <c r="O1751" s="20"/>
      <c r="P1751" s="20"/>
      <c r="Q1751" s="20"/>
      <c r="R1751" s="20"/>
    </row>
    <row r="1752" spans="13:18" x14ac:dyDescent="0.25">
      <c r="M1752" s="20"/>
      <c r="N1752" s="20"/>
      <c r="O1752" s="20"/>
      <c r="P1752" s="20"/>
      <c r="Q1752" s="20"/>
      <c r="R1752" s="20"/>
    </row>
    <row r="1753" spans="13:18" x14ac:dyDescent="0.25">
      <c r="M1753" s="20"/>
      <c r="N1753" s="20"/>
      <c r="O1753" s="20"/>
      <c r="P1753" s="20"/>
      <c r="Q1753" s="20"/>
      <c r="R1753" s="20"/>
    </row>
    <row r="1754" spans="13:18" x14ac:dyDescent="0.25">
      <c r="M1754" s="20"/>
      <c r="N1754" s="20"/>
      <c r="O1754" s="20"/>
      <c r="P1754" s="20"/>
      <c r="Q1754" s="20"/>
      <c r="R1754" s="20"/>
    </row>
    <row r="1755" spans="13:18" x14ac:dyDescent="0.25">
      <c r="M1755" s="20"/>
      <c r="N1755" s="20"/>
      <c r="O1755" s="20"/>
      <c r="P1755" s="20"/>
      <c r="Q1755" s="20"/>
      <c r="R1755" s="20"/>
    </row>
    <row r="1756" spans="13:18" x14ac:dyDescent="0.25">
      <c r="M1756" s="20"/>
      <c r="N1756" s="20"/>
      <c r="O1756" s="20"/>
      <c r="P1756" s="20"/>
      <c r="Q1756" s="20"/>
      <c r="R1756" s="20"/>
    </row>
    <row r="1757" spans="13:18" x14ac:dyDescent="0.25">
      <c r="M1757" s="20"/>
      <c r="N1757" s="20"/>
      <c r="O1757" s="20"/>
      <c r="P1757" s="20"/>
      <c r="Q1757" s="20"/>
      <c r="R1757" s="20"/>
    </row>
    <row r="1758" spans="13:18" x14ac:dyDescent="0.25">
      <c r="M1758" s="20"/>
      <c r="N1758" s="20"/>
      <c r="O1758" s="20"/>
      <c r="P1758" s="20"/>
      <c r="Q1758" s="20"/>
      <c r="R1758" s="20"/>
    </row>
    <row r="1759" spans="13:18" x14ac:dyDescent="0.25">
      <c r="M1759" s="20"/>
      <c r="N1759" s="20"/>
      <c r="O1759" s="20"/>
      <c r="P1759" s="20"/>
      <c r="Q1759" s="20"/>
      <c r="R1759" s="20"/>
    </row>
    <row r="1760" spans="13:18" x14ac:dyDescent="0.25">
      <c r="M1760" s="20"/>
      <c r="N1760" s="20"/>
      <c r="O1760" s="20"/>
      <c r="P1760" s="20"/>
      <c r="Q1760" s="20"/>
      <c r="R1760" s="20"/>
    </row>
    <row r="1761" spans="13:18" x14ac:dyDescent="0.25">
      <c r="M1761" s="20"/>
      <c r="N1761" s="20"/>
      <c r="O1761" s="20"/>
      <c r="P1761" s="20"/>
      <c r="Q1761" s="20"/>
      <c r="R1761" s="20"/>
    </row>
    <row r="1762" spans="13:18" x14ac:dyDescent="0.25">
      <c r="M1762" s="20"/>
      <c r="N1762" s="20"/>
      <c r="O1762" s="20"/>
      <c r="P1762" s="20"/>
      <c r="Q1762" s="20"/>
      <c r="R1762" s="20"/>
    </row>
    <row r="1763" spans="13:18" x14ac:dyDescent="0.25">
      <c r="M1763" s="20"/>
      <c r="N1763" s="20"/>
      <c r="O1763" s="20"/>
      <c r="P1763" s="20"/>
      <c r="Q1763" s="20"/>
      <c r="R1763" s="20"/>
    </row>
    <row r="1764" spans="13:18" x14ac:dyDescent="0.25">
      <c r="M1764" s="20"/>
      <c r="N1764" s="20"/>
      <c r="O1764" s="20"/>
      <c r="P1764" s="20"/>
      <c r="Q1764" s="20"/>
      <c r="R1764" s="20"/>
    </row>
    <row r="1765" spans="13:18" x14ac:dyDescent="0.25">
      <c r="M1765" s="20"/>
      <c r="N1765" s="20"/>
      <c r="O1765" s="20"/>
      <c r="P1765" s="20"/>
      <c r="Q1765" s="20"/>
      <c r="R1765" s="20"/>
    </row>
    <row r="1766" spans="13:18" x14ac:dyDescent="0.25">
      <c r="M1766" s="20"/>
      <c r="N1766" s="20"/>
      <c r="O1766" s="20"/>
      <c r="P1766" s="20"/>
      <c r="Q1766" s="20"/>
      <c r="R1766" s="20"/>
    </row>
    <row r="1767" spans="13:18" x14ac:dyDescent="0.25">
      <c r="M1767" s="20"/>
      <c r="N1767" s="20"/>
      <c r="O1767" s="20"/>
      <c r="P1767" s="20"/>
      <c r="Q1767" s="20"/>
      <c r="R1767" s="20"/>
    </row>
    <row r="1768" spans="13:18" x14ac:dyDescent="0.25">
      <c r="M1768" s="20"/>
      <c r="N1768" s="20"/>
      <c r="O1768" s="20"/>
      <c r="P1768" s="20"/>
      <c r="Q1768" s="20"/>
      <c r="R1768" s="20"/>
    </row>
    <row r="1769" spans="13:18" x14ac:dyDescent="0.25">
      <c r="M1769" s="20"/>
      <c r="N1769" s="20"/>
      <c r="O1769" s="20"/>
      <c r="P1769" s="20"/>
      <c r="Q1769" s="20"/>
      <c r="R1769" s="20"/>
    </row>
    <row r="1770" spans="13:18" x14ac:dyDescent="0.25">
      <c r="M1770" s="20"/>
      <c r="N1770" s="20"/>
      <c r="O1770" s="20"/>
      <c r="P1770" s="20"/>
      <c r="Q1770" s="20"/>
      <c r="R1770" s="20"/>
    </row>
    <row r="1771" spans="13:18" x14ac:dyDescent="0.25">
      <c r="M1771" s="20"/>
      <c r="N1771" s="20"/>
      <c r="O1771" s="20"/>
      <c r="P1771" s="20"/>
      <c r="Q1771" s="20"/>
      <c r="R1771" s="20"/>
    </row>
    <row r="1772" spans="13:18" x14ac:dyDescent="0.25">
      <c r="M1772" s="20"/>
      <c r="N1772" s="20"/>
      <c r="O1772" s="20"/>
      <c r="P1772" s="20"/>
      <c r="Q1772" s="20"/>
      <c r="R1772" s="20"/>
    </row>
    <row r="1773" spans="13:18" x14ac:dyDescent="0.25">
      <c r="M1773" s="20"/>
      <c r="N1773" s="20"/>
      <c r="O1773" s="20"/>
      <c r="P1773" s="20"/>
      <c r="Q1773" s="20"/>
      <c r="R1773" s="20"/>
    </row>
    <row r="1774" spans="13:18" x14ac:dyDescent="0.25">
      <c r="M1774" s="20"/>
      <c r="N1774" s="20"/>
      <c r="O1774" s="20"/>
      <c r="P1774" s="20"/>
      <c r="Q1774" s="20"/>
      <c r="R1774" s="20"/>
    </row>
    <row r="1775" spans="13:18" x14ac:dyDescent="0.25">
      <c r="M1775" s="20"/>
      <c r="N1775" s="20"/>
      <c r="O1775" s="20"/>
      <c r="P1775" s="20"/>
      <c r="Q1775" s="20"/>
      <c r="R1775" s="20"/>
    </row>
    <row r="1776" spans="13:18" x14ac:dyDescent="0.25">
      <c r="M1776" s="20"/>
      <c r="N1776" s="20"/>
      <c r="O1776" s="20"/>
      <c r="P1776" s="20"/>
      <c r="Q1776" s="20"/>
      <c r="R1776" s="20"/>
    </row>
    <row r="1777" spans="13:18" x14ac:dyDescent="0.25">
      <c r="M1777" s="20"/>
      <c r="N1777" s="20"/>
      <c r="O1777" s="20"/>
      <c r="P1777" s="20"/>
      <c r="Q1777" s="20"/>
      <c r="R1777" s="20"/>
    </row>
    <row r="1778" spans="13:18" x14ac:dyDescent="0.25">
      <c r="M1778" s="20"/>
      <c r="N1778" s="20"/>
      <c r="O1778" s="20"/>
      <c r="P1778" s="20"/>
      <c r="Q1778" s="20"/>
      <c r="R1778" s="20"/>
    </row>
    <row r="1779" spans="13:18" x14ac:dyDescent="0.25">
      <c r="M1779" s="20"/>
      <c r="N1779" s="20"/>
      <c r="O1779" s="20"/>
      <c r="P1779" s="20"/>
      <c r="Q1779" s="20"/>
      <c r="R1779" s="20"/>
    </row>
    <row r="1780" spans="13:18" x14ac:dyDescent="0.25">
      <c r="M1780" s="20"/>
      <c r="N1780" s="20"/>
      <c r="O1780" s="20"/>
      <c r="P1780" s="20"/>
      <c r="Q1780" s="20"/>
      <c r="R1780" s="20"/>
    </row>
    <row r="1781" spans="13:18" x14ac:dyDescent="0.25">
      <c r="M1781" s="20"/>
      <c r="N1781" s="20"/>
      <c r="O1781" s="20"/>
      <c r="P1781" s="20"/>
      <c r="Q1781" s="20"/>
      <c r="R1781" s="20"/>
    </row>
    <row r="1782" spans="13:18" x14ac:dyDescent="0.25">
      <c r="M1782" s="20"/>
      <c r="N1782" s="20"/>
      <c r="O1782" s="20"/>
      <c r="P1782" s="20"/>
      <c r="Q1782" s="20"/>
      <c r="R1782" s="20"/>
    </row>
    <row r="1783" spans="13:18" x14ac:dyDescent="0.25">
      <c r="M1783" s="20"/>
      <c r="N1783" s="20"/>
      <c r="O1783" s="20"/>
      <c r="P1783" s="20"/>
      <c r="Q1783" s="20"/>
      <c r="R1783" s="20"/>
    </row>
    <row r="1784" spans="13:18" x14ac:dyDescent="0.25">
      <c r="M1784" s="20"/>
      <c r="N1784" s="20"/>
      <c r="O1784" s="20"/>
      <c r="P1784" s="20"/>
      <c r="Q1784" s="20"/>
      <c r="R1784" s="20"/>
    </row>
    <row r="1785" spans="13:18" x14ac:dyDescent="0.25">
      <c r="M1785" s="20"/>
      <c r="N1785" s="20"/>
      <c r="O1785" s="20"/>
      <c r="P1785" s="20"/>
      <c r="Q1785" s="20"/>
      <c r="R1785" s="20"/>
    </row>
    <row r="1786" spans="13:18" x14ac:dyDescent="0.25">
      <c r="M1786" s="20"/>
      <c r="N1786" s="20"/>
      <c r="O1786" s="20"/>
      <c r="P1786" s="20"/>
      <c r="Q1786" s="20"/>
      <c r="R1786" s="20"/>
    </row>
    <row r="1787" spans="13:18" x14ac:dyDescent="0.25">
      <c r="M1787" s="20"/>
      <c r="N1787" s="20"/>
      <c r="O1787" s="20"/>
      <c r="P1787" s="20"/>
      <c r="Q1787" s="20"/>
      <c r="R1787" s="20"/>
    </row>
    <row r="1788" spans="13:18" x14ac:dyDescent="0.25">
      <c r="M1788" s="20"/>
      <c r="N1788" s="20"/>
      <c r="O1788" s="20"/>
      <c r="P1788" s="20"/>
      <c r="Q1788" s="20"/>
      <c r="R1788" s="20"/>
    </row>
    <row r="1789" spans="13:18" x14ac:dyDescent="0.25">
      <c r="M1789" s="20"/>
      <c r="N1789" s="20"/>
      <c r="O1789" s="20"/>
      <c r="P1789" s="20"/>
      <c r="Q1789" s="20"/>
      <c r="R1789" s="20"/>
    </row>
    <row r="1790" spans="13:18" x14ac:dyDescent="0.25">
      <c r="M1790" s="20"/>
      <c r="N1790" s="20"/>
      <c r="O1790" s="20"/>
      <c r="P1790" s="20"/>
      <c r="Q1790" s="20"/>
      <c r="R1790" s="20"/>
    </row>
    <row r="1791" spans="13:18" x14ac:dyDescent="0.25">
      <c r="M1791" s="20"/>
      <c r="N1791" s="20"/>
      <c r="O1791" s="20"/>
      <c r="P1791" s="20"/>
      <c r="Q1791" s="20"/>
      <c r="R1791" s="20"/>
    </row>
    <row r="1792" spans="13:18" x14ac:dyDescent="0.25">
      <c r="M1792" s="20"/>
      <c r="N1792" s="20"/>
      <c r="O1792" s="20"/>
      <c r="P1792" s="20"/>
      <c r="Q1792" s="20"/>
      <c r="R1792" s="20"/>
    </row>
    <row r="1793" spans="13:18" x14ac:dyDescent="0.25">
      <c r="M1793" s="20"/>
      <c r="N1793" s="20"/>
      <c r="O1793" s="20"/>
      <c r="P1793" s="20"/>
      <c r="Q1793" s="20"/>
      <c r="R1793" s="20"/>
    </row>
    <row r="1794" spans="13:18" x14ac:dyDescent="0.25">
      <c r="M1794" s="20"/>
      <c r="N1794" s="20"/>
      <c r="O1794" s="20"/>
      <c r="P1794" s="20"/>
      <c r="Q1794" s="20"/>
      <c r="R1794" s="20"/>
    </row>
    <row r="1795" spans="13:18" x14ac:dyDescent="0.25">
      <c r="M1795" s="20"/>
      <c r="N1795" s="20"/>
      <c r="O1795" s="20"/>
      <c r="P1795" s="20"/>
      <c r="Q1795" s="20"/>
      <c r="R1795" s="20"/>
    </row>
    <row r="1796" spans="13:18" x14ac:dyDescent="0.25">
      <c r="M1796" s="20"/>
      <c r="N1796" s="20"/>
      <c r="O1796" s="20"/>
      <c r="P1796" s="20"/>
      <c r="Q1796" s="20"/>
      <c r="R1796" s="20"/>
    </row>
    <row r="1797" spans="13:18" x14ac:dyDescent="0.25">
      <c r="M1797" s="20"/>
      <c r="N1797" s="20"/>
      <c r="O1797" s="20"/>
      <c r="P1797" s="20"/>
      <c r="Q1797" s="20"/>
      <c r="R1797" s="20"/>
    </row>
    <row r="1798" spans="13:18" x14ac:dyDescent="0.25">
      <c r="M1798" s="20"/>
      <c r="N1798" s="20"/>
      <c r="O1798" s="20"/>
      <c r="P1798" s="20"/>
      <c r="Q1798" s="20"/>
      <c r="R1798" s="20"/>
    </row>
    <row r="1799" spans="13:18" x14ac:dyDescent="0.25">
      <c r="M1799" s="20"/>
      <c r="N1799" s="20"/>
      <c r="O1799" s="20"/>
      <c r="P1799" s="20"/>
      <c r="Q1799" s="20"/>
      <c r="R1799" s="20"/>
    </row>
    <row r="1800" spans="13:18" x14ac:dyDescent="0.25">
      <c r="M1800" s="20"/>
      <c r="N1800" s="20"/>
      <c r="O1800" s="20"/>
      <c r="P1800" s="20"/>
      <c r="Q1800" s="20"/>
      <c r="R1800" s="20"/>
    </row>
    <row r="1801" spans="13:18" x14ac:dyDescent="0.25">
      <c r="M1801" s="20"/>
      <c r="N1801" s="20"/>
      <c r="O1801" s="20"/>
      <c r="P1801" s="20"/>
      <c r="Q1801" s="20"/>
      <c r="R1801" s="20"/>
    </row>
    <row r="1802" spans="13:18" x14ac:dyDescent="0.25">
      <c r="M1802" s="20"/>
      <c r="N1802" s="20"/>
      <c r="O1802" s="20"/>
      <c r="P1802" s="20"/>
      <c r="Q1802" s="20"/>
      <c r="R1802" s="20"/>
    </row>
    <row r="1803" spans="13:18" x14ac:dyDescent="0.25">
      <c r="M1803" s="20"/>
      <c r="N1803" s="20"/>
      <c r="O1803" s="20"/>
      <c r="P1803" s="20"/>
      <c r="Q1803" s="20"/>
      <c r="R1803" s="20"/>
    </row>
    <row r="1804" spans="13:18" x14ac:dyDescent="0.25">
      <c r="M1804" s="20"/>
      <c r="N1804" s="20"/>
      <c r="O1804" s="20"/>
      <c r="P1804" s="20"/>
      <c r="Q1804" s="20"/>
      <c r="R1804" s="20"/>
    </row>
    <row r="1805" spans="13:18" x14ac:dyDescent="0.25">
      <c r="M1805" s="20"/>
      <c r="N1805" s="20"/>
      <c r="O1805" s="20"/>
      <c r="P1805" s="20"/>
      <c r="Q1805" s="20"/>
      <c r="R1805" s="20"/>
    </row>
    <row r="1806" spans="13:18" x14ac:dyDescent="0.25">
      <c r="M1806" s="20"/>
      <c r="N1806" s="20"/>
      <c r="O1806" s="20"/>
      <c r="P1806" s="20"/>
      <c r="Q1806" s="20"/>
      <c r="R1806" s="20"/>
    </row>
    <row r="1807" spans="13:18" x14ac:dyDescent="0.25">
      <c r="M1807" s="20"/>
      <c r="N1807" s="20"/>
      <c r="O1807" s="20"/>
      <c r="P1807" s="20"/>
      <c r="Q1807" s="20"/>
      <c r="R1807" s="20"/>
    </row>
    <row r="1808" spans="13:18" x14ac:dyDescent="0.25">
      <c r="M1808" s="20"/>
      <c r="N1808" s="20"/>
      <c r="O1808" s="20"/>
      <c r="P1808" s="20"/>
      <c r="Q1808" s="20"/>
      <c r="R1808" s="20"/>
    </row>
    <row r="1809" spans="13:18" x14ac:dyDescent="0.25">
      <c r="M1809" s="20"/>
      <c r="N1809" s="20"/>
      <c r="O1809" s="20"/>
      <c r="P1809" s="20"/>
      <c r="Q1809" s="20"/>
      <c r="R1809" s="20"/>
    </row>
    <row r="1810" spans="13:18" x14ac:dyDescent="0.25">
      <c r="M1810" s="20"/>
      <c r="N1810" s="20"/>
      <c r="O1810" s="20"/>
      <c r="P1810" s="20"/>
      <c r="Q1810" s="20"/>
      <c r="R1810" s="20"/>
    </row>
    <row r="1811" spans="13:18" x14ac:dyDescent="0.25">
      <c r="M1811" s="20"/>
      <c r="N1811" s="20"/>
      <c r="O1811" s="20"/>
      <c r="P1811" s="20"/>
      <c r="Q1811" s="20"/>
      <c r="R1811" s="20"/>
    </row>
    <row r="1812" spans="13:18" x14ac:dyDescent="0.25">
      <c r="M1812" s="20"/>
      <c r="N1812" s="20"/>
      <c r="O1812" s="20"/>
      <c r="P1812" s="20"/>
      <c r="Q1812" s="20"/>
      <c r="R1812" s="20"/>
    </row>
    <row r="1813" spans="13:18" x14ac:dyDescent="0.25">
      <c r="M1813" s="20"/>
      <c r="N1813" s="20"/>
      <c r="O1813" s="20"/>
      <c r="P1813" s="20"/>
      <c r="Q1813" s="20"/>
      <c r="R1813" s="20"/>
    </row>
    <row r="1814" spans="13:18" x14ac:dyDescent="0.25">
      <c r="M1814" s="20"/>
      <c r="N1814" s="20"/>
      <c r="O1814" s="20"/>
      <c r="P1814" s="20"/>
      <c r="Q1814" s="20"/>
      <c r="R1814" s="20"/>
    </row>
    <row r="1815" spans="13:18" x14ac:dyDescent="0.25">
      <c r="M1815" s="20"/>
      <c r="N1815" s="20"/>
      <c r="O1815" s="20"/>
      <c r="P1815" s="20"/>
      <c r="Q1815" s="20"/>
      <c r="R1815" s="20"/>
    </row>
    <row r="1816" spans="13:18" x14ac:dyDescent="0.25">
      <c r="M1816" s="20"/>
      <c r="N1816" s="20"/>
      <c r="O1816" s="20"/>
      <c r="P1816" s="20"/>
      <c r="Q1816" s="20"/>
      <c r="R1816" s="20"/>
    </row>
    <row r="1817" spans="13:18" x14ac:dyDescent="0.25">
      <c r="M1817" s="20"/>
      <c r="N1817" s="20"/>
      <c r="O1817" s="20"/>
      <c r="P1817" s="20"/>
      <c r="Q1817" s="20"/>
      <c r="R1817" s="20"/>
    </row>
    <row r="1818" spans="13:18" x14ac:dyDescent="0.25">
      <c r="M1818" s="20"/>
      <c r="N1818" s="20"/>
      <c r="O1818" s="20"/>
      <c r="P1818" s="20"/>
      <c r="Q1818" s="20"/>
      <c r="R1818" s="20"/>
    </row>
    <row r="1819" spans="13:18" x14ac:dyDescent="0.25">
      <c r="M1819" s="20"/>
      <c r="N1819" s="20"/>
      <c r="O1819" s="20"/>
      <c r="P1819" s="20"/>
      <c r="Q1819" s="20"/>
      <c r="R1819" s="20"/>
    </row>
    <row r="1820" spans="13:18" x14ac:dyDescent="0.25">
      <c r="M1820" s="20"/>
      <c r="N1820" s="20"/>
      <c r="O1820" s="20"/>
      <c r="P1820" s="20"/>
      <c r="Q1820" s="20"/>
      <c r="R1820" s="20"/>
    </row>
    <row r="1821" spans="13:18" x14ac:dyDescent="0.25">
      <c r="M1821" s="20"/>
      <c r="N1821" s="20"/>
      <c r="O1821" s="20"/>
      <c r="P1821" s="20"/>
      <c r="Q1821" s="20"/>
      <c r="R1821" s="20"/>
    </row>
    <row r="1822" spans="13:18" x14ac:dyDescent="0.25">
      <c r="M1822" s="20"/>
      <c r="N1822" s="20"/>
      <c r="O1822" s="20"/>
      <c r="P1822" s="20"/>
      <c r="Q1822" s="20"/>
      <c r="R1822" s="20"/>
    </row>
    <row r="1823" spans="13:18" x14ac:dyDescent="0.25">
      <c r="M1823" s="20"/>
      <c r="N1823" s="20"/>
      <c r="O1823" s="20"/>
      <c r="P1823" s="20"/>
      <c r="Q1823" s="20"/>
      <c r="R1823" s="20"/>
    </row>
    <row r="1824" spans="13:18" x14ac:dyDescent="0.25">
      <c r="M1824" s="20"/>
      <c r="N1824" s="20"/>
      <c r="O1824" s="20"/>
      <c r="P1824" s="20"/>
      <c r="Q1824" s="20"/>
      <c r="R1824" s="20"/>
    </row>
    <row r="1825" spans="13:18" x14ac:dyDescent="0.25">
      <c r="M1825" s="20"/>
      <c r="N1825" s="20"/>
      <c r="O1825" s="20"/>
      <c r="P1825" s="20"/>
      <c r="Q1825" s="20"/>
      <c r="R1825" s="20"/>
    </row>
    <row r="1826" spans="13:18" x14ac:dyDescent="0.25">
      <c r="M1826" s="20"/>
      <c r="N1826" s="20"/>
      <c r="O1826" s="20"/>
      <c r="P1826" s="20"/>
      <c r="Q1826" s="20"/>
      <c r="R1826" s="20"/>
    </row>
    <row r="1827" spans="13:18" x14ac:dyDescent="0.25">
      <c r="M1827" s="20"/>
      <c r="N1827" s="20"/>
      <c r="O1827" s="20"/>
      <c r="P1827" s="20"/>
      <c r="Q1827" s="20"/>
      <c r="R1827" s="20"/>
    </row>
    <row r="1828" spans="13:18" x14ac:dyDescent="0.25">
      <c r="M1828" s="20"/>
      <c r="N1828" s="20"/>
      <c r="O1828" s="20"/>
      <c r="P1828" s="20"/>
      <c r="Q1828" s="20"/>
      <c r="R1828" s="20"/>
    </row>
    <row r="1829" spans="13:18" x14ac:dyDescent="0.25">
      <c r="M1829" s="20"/>
      <c r="N1829" s="20"/>
      <c r="O1829" s="20"/>
      <c r="P1829" s="20"/>
      <c r="Q1829" s="20"/>
      <c r="R1829" s="20"/>
    </row>
    <row r="1830" spans="13:18" x14ac:dyDescent="0.25">
      <c r="M1830" s="20"/>
      <c r="N1830" s="20"/>
      <c r="O1830" s="20"/>
      <c r="P1830" s="20"/>
      <c r="Q1830" s="20"/>
      <c r="R1830" s="20"/>
    </row>
    <row r="1831" spans="13:18" x14ac:dyDescent="0.25">
      <c r="M1831" s="20"/>
      <c r="N1831" s="20"/>
      <c r="O1831" s="20"/>
      <c r="P1831" s="20"/>
      <c r="Q1831" s="20"/>
      <c r="R1831" s="20"/>
    </row>
    <row r="1832" spans="13:18" x14ac:dyDescent="0.25">
      <c r="M1832" s="20"/>
      <c r="N1832" s="20"/>
      <c r="O1832" s="20"/>
      <c r="P1832" s="20"/>
      <c r="Q1832" s="20"/>
      <c r="R1832" s="20"/>
    </row>
    <row r="1833" spans="13:18" x14ac:dyDescent="0.25">
      <c r="M1833" s="20"/>
      <c r="N1833" s="20"/>
      <c r="O1833" s="20"/>
      <c r="P1833" s="20"/>
      <c r="Q1833" s="20"/>
      <c r="R1833" s="20"/>
    </row>
    <row r="1834" spans="13:18" x14ac:dyDescent="0.25">
      <c r="M1834" s="20"/>
      <c r="N1834" s="20"/>
      <c r="O1834" s="20"/>
      <c r="P1834" s="20"/>
      <c r="Q1834" s="20"/>
      <c r="R1834" s="20"/>
    </row>
    <row r="1835" spans="13:18" x14ac:dyDescent="0.25">
      <c r="M1835" s="20"/>
      <c r="N1835" s="20"/>
      <c r="O1835" s="20"/>
      <c r="P1835" s="20"/>
      <c r="Q1835" s="20"/>
      <c r="R1835" s="20"/>
    </row>
    <row r="1836" spans="13:18" x14ac:dyDescent="0.25">
      <c r="M1836" s="20"/>
      <c r="N1836" s="20"/>
      <c r="O1836" s="20"/>
      <c r="P1836" s="20"/>
      <c r="Q1836" s="20"/>
      <c r="R1836" s="20"/>
    </row>
    <row r="1837" spans="13:18" x14ac:dyDescent="0.25">
      <c r="M1837" s="20"/>
      <c r="N1837" s="20"/>
      <c r="O1837" s="20"/>
      <c r="P1837" s="20"/>
      <c r="Q1837" s="20"/>
      <c r="R1837" s="20"/>
    </row>
    <row r="1838" spans="13:18" x14ac:dyDescent="0.25">
      <c r="M1838" s="20"/>
      <c r="N1838" s="20"/>
      <c r="O1838" s="20"/>
      <c r="P1838" s="20"/>
      <c r="Q1838" s="20"/>
      <c r="R1838" s="20"/>
    </row>
    <row r="1839" spans="13:18" x14ac:dyDescent="0.25">
      <c r="M1839" s="20"/>
      <c r="N1839" s="20"/>
      <c r="O1839" s="20"/>
      <c r="P1839" s="20"/>
      <c r="Q1839" s="20"/>
      <c r="R1839" s="20"/>
    </row>
    <row r="1840" spans="13:18" x14ac:dyDescent="0.25">
      <c r="M1840" s="20"/>
      <c r="N1840" s="20"/>
      <c r="O1840" s="20"/>
      <c r="P1840" s="20"/>
      <c r="Q1840" s="20"/>
      <c r="R1840" s="20"/>
    </row>
    <row r="1841" spans="13:18" x14ac:dyDescent="0.25">
      <c r="M1841" s="20"/>
      <c r="N1841" s="20"/>
      <c r="O1841" s="20"/>
      <c r="P1841" s="20"/>
      <c r="Q1841" s="20"/>
      <c r="R1841" s="20"/>
    </row>
    <row r="1842" spans="13:18" x14ac:dyDescent="0.25">
      <c r="M1842" s="20"/>
      <c r="N1842" s="20"/>
      <c r="O1842" s="20"/>
      <c r="P1842" s="20"/>
      <c r="Q1842" s="20"/>
      <c r="R1842" s="20"/>
    </row>
    <row r="1843" spans="13:18" x14ac:dyDescent="0.25">
      <c r="M1843" s="20"/>
      <c r="N1843" s="20"/>
      <c r="O1843" s="20"/>
      <c r="P1843" s="20"/>
      <c r="Q1843" s="20"/>
      <c r="R1843" s="20"/>
    </row>
    <row r="1844" spans="13:18" x14ac:dyDescent="0.25">
      <c r="M1844" s="20"/>
      <c r="N1844" s="20"/>
      <c r="O1844" s="20"/>
      <c r="P1844" s="20"/>
      <c r="Q1844" s="20"/>
      <c r="R1844" s="20"/>
    </row>
    <row r="1845" spans="13:18" x14ac:dyDescent="0.25">
      <c r="M1845" s="20"/>
      <c r="N1845" s="20"/>
      <c r="O1845" s="20"/>
      <c r="P1845" s="20"/>
      <c r="Q1845" s="20"/>
      <c r="R1845" s="20"/>
    </row>
    <row r="1846" spans="13:18" x14ac:dyDescent="0.25">
      <c r="M1846" s="20"/>
      <c r="N1846" s="20"/>
      <c r="O1846" s="20"/>
      <c r="P1846" s="20"/>
      <c r="Q1846" s="20"/>
      <c r="R1846" s="20"/>
    </row>
    <row r="1847" spans="13:18" x14ac:dyDescent="0.25">
      <c r="M1847" s="20"/>
      <c r="N1847" s="20"/>
      <c r="O1847" s="20"/>
      <c r="P1847" s="20"/>
      <c r="Q1847" s="20"/>
      <c r="R1847" s="20"/>
    </row>
    <row r="1848" spans="13:18" x14ac:dyDescent="0.25">
      <c r="M1848" s="20"/>
      <c r="N1848" s="20"/>
      <c r="O1848" s="20"/>
      <c r="P1848" s="20"/>
      <c r="Q1848" s="20"/>
      <c r="R1848" s="20"/>
    </row>
    <row r="1849" spans="13:18" x14ac:dyDescent="0.25">
      <c r="M1849" s="20"/>
      <c r="N1849" s="20"/>
      <c r="O1849" s="20"/>
      <c r="P1849" s="20"/>
      <c r="Q1849" s="20"/>
      <c r="R1849" s="20"/>
    </row>
    <row r="1850" spans="13:18" x14ac:dyDescent="0.25">
      <c r="M1850" s="20"/>
      <c r="N1850" s="20"/>
      <c r="O1850" s="20"/>
      <c r="P1850" s="20"/>
      <c r="Q1850" s="20"/>
      <c r="R1850" s="20"/>
    </row>
    <row r="1851" spans="13:18" x14ac:dyDescent="0.25">
      <c r="M1851" s="20"/>
      <c r="N1851" s="20"/>
      <c r="O1851" s="20"/>
      <c r="P1851" s="20"/>
      <c r="Q1851" s="20"/>
      <c r="R1851" s="20"/>
    </row>
    <row r="1852" spans="13:18" x14ac:dyDescent="0.25">
      <c r="M1852" s="20"/>
      <c r="N1852" s="20"/>
      <c r="O1852" s="20"/>
      <c r="P1852" s="20"/>
      <c r="Q1852" s="20"/>
      <c r="R1852" s="20"/>
    </row>
    <row r="1853" spans="13:18" x14ac:dyDescent="0.25">
      <c r="M1853" s="20"/>
      <c r="N1853" s="20"/>
      <c r="O1853" s="20"/>
      <c r="P1853" s="20"/>
      <c r="Q1853" s="20"/>
      <c r="R1853" s="20"/>
    </row>
    <row r="1854" spans="13:18" x14ac:dyDescent="0.25">
      <c r="M1854" s="20"/>
      <c r="N1854" s="20"/>
      <c r="O1854" s="20"/>
      <c r="P1854" s="20"/>
      <c r="Q1854" s="20"/>
      <c r="R1854" s="20"/>
    </row>
    <row r="1855" spans="13:18" x14ac:dyDescent="0.25">
      <c r="M1855" s="20"/>
      <c r="N1855" s="20"/>
      <c r="O1855" s="20"/>
      <c r="P1855" s="20"/>
      <c r="Q1855" s="20"/>
      <c r="R1855" s="20"/>
    </row>
    <row r="1856" spans="13:18" x14ac:dyDescent="0.25">
      <c r="M1856" s="20"/>
      <c r="N1856" s="20"/>
      <c r="O1856" s="20"/>
      <c r="P1856" s="20"/>
      <c r="Q1856" s="20"/>
      <c r="R1856" s="20"/>
    </row>
    <row r="1857" spans="13:18" x14ac:dyDescent="0.25">
      <c r="M1857" s="20"/>
      <c r="N1857" s="20"/>
      <c r="O1857" s="20"/>
      <c r="P1857" s="20"/>
      <c r="Q1857" s="20"/>
      <c r="R1857" s="20"/>
    </row>
    <row r="1858" spans="13:18" x14ac:dyDescent="0.25">
      <c r="M1858" s="20"/>
      <c r="N1858" s="20"/>
      <c r="O1858" s="20"/>
      <c r="P1858" s="20"/>
      <c r="Q1858" s="20"/>
      <c r="R1858" s="20"/>
    </row>
    <row r="1859" spans="13:18" x14ac:dyDescent="0.25">
      <c r="M1859" s="20"/>
      <c r="N1859" s="20"/>
      <c r="O1859" s="20"/>
      <c r="P1859" s="20"/>
      <c r="Q1859" s="20"/>
      <c r="R1859" s="20"/>
    </row>
    <row r="1860" spans="13:18" x14ac:dyDescent="0.25">
      <c r="M1860" s="20"/>
      <c r="N1860" s="20"/>
      <c r="O1860" s="20"/>
      <c r="P1860" s="20"/>
      <c r="Q1860" s="20"/>
      <c r="R1860" s="20"/>
    </row>
    <row r="1861" spans="13:18" x14ac:dyDescent="0.25">
      <c r="M1861" s="20"/>
      <c r="N1861" s="20"/>
      <c r="O1861" s="20"/>
      <c r="P1861" s="20"/>
      <c r="Q1861" s="20"/>
      <c r="R1861" s="20"/>
    </row>
    <row r="1862" spans="13:18" x14ac:dyDescent="0.25">
      <c r="M1862" s="20"/>
      <c r="N1862" s="20"/>
      <c r="O1862" s="20"/>
      <c r="P1862" s="20"/>
      <c r="Q1862" s="20"/>
      <c r="R1862" s="20"/>
    </row>
    <row r="1863" spans="13:18" x14ac:dyDescent="0.25">
      <c r="M1863" s="20"/>
      <c r="N1863" s="20"/>
      <c r="O1863" s="20"/>
      <c r="P1863" s="20"/>
      <c r="Q1863" s="20"/>
      <c r="R1863" s="20"/>
    </row>
    <row r="1864" spans="13:18" x14ac:dyDescent="0.25">
      <c r="M1864" s="20"/>
      <c r="N1864" s="20"/>
      <c r="O1864" s="20"/>
      <c r="P1864" s="20"/>
      <c r="Q1864" s="20"/>
      <c r="R1864" s="20"/>
    </row>
    <row r="1865" spans="13:18" x14ac:dyDescent="0.25">
      <c r="M1865" s="20"/>
      <c r="N1865" s="20"/>
      <c r="O1865" s="20"/>
      <c r="P1865" s="20"/>
      <c r="Q1865" s="20"/>
      <c r="R1865" s="20"/>
    </row>
    <row r="1866" spans="13:18" x14ac:dyDescent="0.25">
      <c r="M1866" s="20"/>
      <c r="N1866" s="20"/>
      <c r="O1866" s="20"/>
      <c r="P1866" s="20"/>
      <c r="Q1866" s="20"/>
      <c r="R1866" s="20"/>
    </row>
    <row r="1867" spans="13:18" x14ac:dyDescent="0.25">
      <c r="M1867" s="20"/>
      <c r="N1867" s="20"/>
      <c r="O1867" s="20"/>
      <c r="P1867" s="20"/>
      <c r="Q1867" s="20"/>
      <c r="R1867" s="20"/>
    </row>
    <row r="1868" spans="13:18" x14ac:dyDescent="0.25">
      <c r="M1868" s="20"/>
      <c r="N1868" s="20"/>
      <c r="O1868" s="20"/>
      <c r="P1868" s="20"/>
      <c r="Q1868" s="20"/>
      <c r="R1868" s="20"/>
    </row>
    <row r="1869" spans="13:18" x14ac:dyDescent="0.25">
      <c r="M1869" s="20"/>
      <c r="N1869" s="20"/>
      <c r="O1869" s="20"/>
      <c r="P1869" s="20"/>
      <c r="Q1869" s="20"/>
      <c r="R1869" s="20"/>
    </row>
    <row r="1870" spans="13:18" x14ac:dyDescent="0.25">
      <c r="M1870" s="20"/>
      <c r="N1870" s="20"/>
      <c r="O1870" s="20"/>
      <c r="P1870" s="20"/>
      <c r="Q1870" s="20"/>
      <c r="R1870" s="20"/>
    </row>
    <row r="1871" spans="13:18" x14ac:dyDescent="0.25">
      <c r="M1871" s="20"/>
      <c r="N1871" s="20"/>
      <c r="O1871" s="20"/>
      <c r="P1871" s="20"/>
      <c r="Q1871" s="20"/>
      <c r="R1871" s="20"/>
    </row>
    <row r="1872" spans="13:18" x14ac:dyDescent="0.25">
      <c r="M1872" s="20"/>
      <c r="N1872" s="20"/>
      <c r="O1872" s="20"/>
      <c r="P1872" s="20"/>
      <c r="Q1872" s="20"/>
      <c r="R1872" s="20"/>
    </row>
    <row r="1873" spans="13:18" x14ac:dyDescent="0.25">
      <c r="M1873" s="20"/>
      <c r="N1873" s="20"/>
      <c r="O1873" s="20"/>
      <c r="P1873" s="20"/>
      <c r="Q1873" s="20"/>
      <c r="R1873" s="20"/>
    </row>
    <row r="1874" spans="13:18" x14ac:dyDescent="0.25">
      <c r="M1874" s="20"/>
      <c r="N1874" s="20"/>
      <c r="O1874" s="20"/>
      <c r="P1874" s="20"/>
      <c r="Q1874" s="20"/>
      <c r="R1874" s="20"/>
    </row>
    <row r="1875" spans="13:18" x14ac:dyDescent="0.25">
      <c r="M1875" s="20"/>
      <c r="N1875" s="20"/>
      <c r="O1875" s="20"/>
      <c r="P1875" s="20"/>
      <c r="Q1875" s="20"/>
      <c r="R1875" s="20"/>
    </row>
    <row r="1876" spans="13:18" x14ac:dyDescent="0.25">
      <c r="M1876" s="20"/>
      <c r="N1876" s="20"/>
      <c r="O1876" s="20"/>
      <c r="P1876" s="20"/>
      <c r="Q1876" s="20"/>
      <c r="R1876" s="20"/>
    </row>
    <row r="1877" spans="13:18" x14ac:dyDescent="0.25">
      <c r="M1877" s="20"/>
      <c r="N1877" s="20"/>
      <c r="O1877" s="20"/>
      <c r="P1877" s="20"/>
      <c r="Q1877" s="20"/>
      <c r="R1877" s="20"/>
    </row>
    <row r="1878" spans="13:18" x14ac:dyDescent="0.25">
      <c r="M1878" s="20"/>
      <c r="N1878" s="20"/>
      <c r="O1878" s="20"/>
      <c r="P1878" s="20"/>
      <c r="Q1878" s="20"/>
      <c r="R1878" s="20"/>
    </row>
    <row r="1879" spans="13:18" x14ac:dyDescent="0.25">
      <c r="M1879" s="20"/>
      <c r="N1879" s="20"/>
      <c r="O1879" s="20"/>
      <c r="P1879" s="20"/>
      <c r="Q1879" s="20"/>
      <c r="R1879" s="20"/>
    </row>
    <row r="1880" spans="13:18" x14ac:dyDescent="0.25">
      <c r="M1880" s="20"/>
      <c r="N1880" s="20"/>
      <c r="O1880" s="20"/>
      <c r="P1880" s="20"/>
      <c r="Q1880" s="20"/>
      <c r="R1880" s="20"/>
    </row>
    <row r="1881" spans="13:18" x14ac:dyDescent="0.25">
      <c r="M1881" s="20"/>
      <c r="N1881" s="20"/>
      <c r="O1881" s="20"/>
      <c r="P1881" s="20"/>
      <c r="Q1881" s="20"/>
      <c r="R1881" s="20"/>
    </row>
    <row r="1882" spans="13:18" x14ac:dyDescent="0.25">
      <c r="M1882" s="20"/>
      <c r="N1882" s="20"/>
      <c r="O1882" s="20"/>
      <c r="P1882" s="20"/>
      <c r="Q1882" s="20"/>
      <c r="R1882" s="20"/>
    </row>
    <row r="1883" spans="13:18" x14ac:dyDescent="0.25">
      <c r="M1883" s="20"/>
      <c r="N1883" s="20"/>
      <c r="O1883" s="20"/>
      <c r="P1883" s="20"/>
      <c r="Q1883" s="20"/>
      <c r="R1883" s="20"/>
    </row>
    <row r="1884" spans="13:18" x14ac:dyDescent="0.25">
      <c r="M1884" s="20"/>
      <c r="N1884" s="20"/>
      <c r="O1884" s="20"/>
      <c r="P1884" s="20"/>
      <c r="Q1884" s="20"/>
      <c r="R1884" s="20"/>
    </row>
    <row r="1885" spans="13:18" x14ac:dyDescent="0.25">
      <c r="M1885" s="20"/>
      <c r="N1885" s="20"/>
      <c r="O1885" s="20"/>
      <c r="P1885" s="20"/>
      <c r="Q1885" s="20"/>
      <c r="R1885" s="20"/>
    </row>
    <row r="1886" spans="13:18" x14ac:dyDescent="0.25">
      <c r="M1886" s="20"/>
      <c r="N1886" s="20"/>
      <c r="O1886" s="20"/>
      <c r="P1886" s="20"/>
      <c r="Q1886" s="20"/>
      <c r="R1886" s="20"/>
    </row>
    <row r="1887" spans="13:18" x14ac:dyDescent="0.25">
      <c r="M1887" s="20"/>
      <c r="N1887" s="20"/>
      <c r="O1887" s="20"/>
      <c r="P1887" s="20"/>
      <c r="Q1887" s="20"/>
      <c r="R1887" s="20"/>
    </row>
    <row r="1888" spans="13:18" x14ac:dyDescent="0.25">
      <c r="M1888" s="20"/>
      <c r="N1888" s="20"/>
      <c r="O1888" s="20"/>
      <c r="P1888" s="20"/>
      <c r="Q1888" s="20"/>
      <c r="R1888" s="20"/>
    </row>
    <row r="1889" spans="13:18" x14ac:dyDescent="0.25">
      <c r="M1889" s="20"/>
      <c r="N1889" s="20"/>
      <c r="O1889" s="20"/>
      <c r="P1889" s="20"/>
      <c r="Q1889" s="20"/>
      <c r="R1889" s="20"/>
    </row>
    <row r="1890" spans="13:18" x14ac:dyDescent="0.25">
      <c r="M1890" s="20"/>
      <c r="N1890" s="20"/>
      <c r="O1890" s="20"/>
      <c r="P1890" s="20"/>
      <c r="Q1890" s="20"/>
      <c r="R1890" s="20"/>
    </row>
    <row r="1891" spans="13:18" x14ac:dyDescent="0.25">
      <c r="M1891" s="20"/>
      <c r="N1891" s="20"/>
      <c r="O1891" s="20"/>
      <c r="P1891" s="20"/>
      <c r="Q1891" s="20"/>
      <c r="R1891" s="20"/>
    </row>
    <row r="1892" spans="13:18" x14ac:dyDescent="0.25">
      <c r="M1892" s="20"/>
      <c r="N1892" s="20"/>
      <c r="O1892" s="20"/>
      <c r="P1892" s="20"/>
      <c r="Q1892" s="20"/>
      <c r="R1892" s="20"/>
    </row>
    <row r="1893" spans="13:18" x14ac:dyDescent="0.25">
      <c r="M1893" s="20"/>
      <c r="N1893" s="20"/>
      <c r="O1893" s="20"/>
      <c r="P1893" s="20"/>
      <c r="Q1893" s="20"/>
      <c r="R1893" s="20"/>
    </row>
    <row r="1894" spans="13:18" x14ac:dyDescent="0.25">
      <c r="M1894" s="20"/>
      <c r="N1894" s="20"/>
      <c r="O1894" s="20"/>
      <c r="P1894" s="20"/>
      <c r="Q1894" s="20"/>
      <c r="R1894" s="20"/>
    </row>
    <row r="1895" spans="13:18" x14ac:dyDescent="0.25">
      <c r="M1895" s="20"/>
      <c r="N1895" s="20"/>
      <c r="O1895" s="20"/>
      <c r="P1895" s="20"/>
      <c r="Q1895" s="20"/>
      <c r="R1895" s="20"/>
    </row>
    <row r="1896" spans="13:18" x14ac:dyDescent="0.25">
      <c r="M1896" s="20"/>
      <c r="N1896" s="20"/>
      <c r="O1896" s="20"/>
      <c r="P1896" s="20"/>
      <c r="Q1896" s="20"/>
      <c r="R1896" s="20"/>
    </row>
    <row r="1897" spans="13:18" x14ac:dyDescent="0.25">
      <c r="M1897" s="20"/>
      <c r="N1897" s="20"/>
      <c r="O1897" s="20"/>
      <c r="P1897" s="20"/>
      <c r="Q1897" s="20"/>
      <c r="R1897" s="20"/>
    </row>
    <row r="1898" spans="13:18" x14ac:dyDescent="0.25">
      <c r="M1898" s="20"/>
      <c r="N1898" s="20"/>
      <c r="O1898" s="20"/>
      <c r="P1898" s="20"/>
      <c r="Q1898" s="20"/>
      <c r="R1898" s="20"/>
    </row>
    <row r="1899" spans="13:18" x14ac:dyDescent="0.25">
      <c r="M1899" s="20"/>
      <c r="N1899" s="20"/>
      <c r="O1899" s="20"/>
      <c r="P1899" s="20"/>
      <c r="Q1899" s="20"/>
      <c r="R1899" s="20"/>
    </row>
    <row r="1900" spans="13:18" x14ac:dyDescent="0.25">
      <c r="M1900" s="20"/>
      <c r="N1900" s="20"/>
      <c r="O1900" s="20"/>
      <c r="P1900" s="20"/>
      <c r="Q1900" s="20"/>
      <c r="R1900" s="20"/>
    </row>
    <row r="1901" spans="13:18" x14ac:dyDescent="0.25">
      <c r="M1901" s="20"/>
      <c r="N1901" s="20"/>
      <c r="O1901" s="20"/>
      <c r="P1901" s="20"/>
      <c r="Q1901" s="20"/>
      <c r="R1901" s="20"/>
    </row>
    <row r="1902" spans="13:18" x14ac:dyDescent="0.25">
      <c r="M1902" s="20"/>
      <c r="N1902" s="20"/>
      <c r="O1902" s="20"/>
      <c r="P1902" s="20"/>
      <c r="Q1902" s="20"/>
      <c r="R1902" s="20"/>
    </row>
    <row r="1903" spans="13:18" x14ac:dyDescent="0.25">
      <c r="M1903" s="20"/>
      <c r="N1903" s="20"/>
      <c r="O1903" s="20"/>
      <c r="P1903" s="20"/>
      <c r="Q1903" s="20"/>
      <c r="R1903" s="20"/>
    </row>
    <row r="1904" spans="13:18" x14ac:dyDescent="0.25">
      <c r="M1904" s="20"/>
      <c r="N1904" s="20"/>
      <c r="O1904" s="20"/>
      <c r="P1904" s="20"/>
      <c r="Q1904" s="20"/>
      <c r="R1904" s="20"/>
    </row>
    <row r="1905" spans="13:18" x14ac:dyDescent="0.25">
      <c r="M1905" s="20"/>
      <c r="N1905" s="20"/>
      <c r="O1905" s="20"/>
      <c r="P1905" s="20"/>
      <c r="Q1905" s="20"/>
      <c r="R1905" s="20"/>
    </row>
    <row r="1906" spans="13:18" x14ac:dyDescent="0.25">
      <c r="M1906" s="20"/>
      <c r="N1906" s="20"/>
      <c r="O1906" s="20"/>
      <c r="P1906" s="20"/>
      <c r="Q1906" s="20"/>
      <c r="R1906" s="20"/>
    </row>
    <row r="1907" spans="13:18" x14ac:dyDescent="0.25">
      <c r="M1907" s="20"/>
      <c r="N1907" s="20"/>
      <c r="O1907" s="20"/>
      <c r="P1907" s="20"/>
      <c r="Q1907" s="20"/>
      <c r="R1907" s="20"/>
    </row>
    <row r="1908" spans="13:18" x14ac:dyDescent="0.25">
      <c r="M1908" s="20"/>
      <c r="N1908" s="20"/>
      <c r="O1908" s="20"/>
      <c r="P1908" s="20"/>
      <c r="Q1908" s="20"/>
      <c r="R1908" s="20"/>
    </row>
    <row r="1909" spans="13:18" x14ac:dyDescent="0.25">
      <c r="M1909" s="20"/>
      <c r="N1909" s="20"/>
      <c r="O1909" s="20"/>
      <c r="P1909" s="20"/>
      <c r="Q1909" s="20"/>
      <c r="R1909" s="20"/>
    </row>
    <row r="1910" spans="13:18" x14ac:dyDescent="0.25">
      <c r="M1910" s="20"/>
      <c r="N1910" s="20"/>
      <c r="O1910" s="20"/>
      <c r="P1910" s="20"/>
      <c r="Q1910" s="20"/>
      <c r="R1910" s="20"/>
    </row>
    <row r="1911" spans="13:18" x14ac:dyDescent="0.25">
      <c r="M1911" s="20"/>
      <c r="N1911" s="20"/>
      <c r="O1911" s="20"/>
      <c r="P1911" s="20"/>
      <c r="Q1911" s="20"/>
      <c r="R1911" s="20"/>
    </row>
    <row r="1912" spans="13:18" x14ac:dyDescent="0.25">
      <c r="M1912" s="20"/>
      <c r="N1912" s="20"/>
      <c r="O1912" s="20"/>
      <c r="P1912" s="20"/>
      <c r="Q1912" s="20"/>
      <c r="R1912" s="20"/>
    </row>
    <row r="1913" spans="13:18" x14ac:dyDescent="0.25">
      <c r="M1913" s="20"/>
      <c r="N1913" s="20"/>
      <c r="O1913" s="20"/>
      <c r="P1913" s="20"/>
      <c r="Q1913" s="20"/>
      <c r="R1913" s="20"/>
    </row>
    <row r="1914" spans="13:18" x14ac:dyDescent="0.25">
      <c r="M1914" s="20"/>
      <c r="N1914" s="20"/>
      <c r="O1914" s="20"/>
      <c r="P1914" s="20"/>
      <c r="Q1914" s="20"/>
      <c r="R1914" s="20"/>
    </row>
    <row r="1915" spans="13:18" x14ac:dyDescent="0.25">
      <c r="M1915" s="20"/>
      <c r="N1915" s="20"/>
      <c r="O1915" s="20"/>
      <c r="P1915" s="20"/>
      <c r="Q1915" s="20"/>
      <c r="R1915" s="20"/>
    </row>
    <row r="1916" spans="13:18" x14ac:dyDescent="0.25">
      <c r="M1916" s="20"/>
      <c r="N1916" s="20"/>
      <c r="O1916" s="20"/>
      <c r="P1916" s="20"/>
      <c r="Q1916" s="20"/>
      <c r="R1916" s="20"/>
    </row>
    <row r="1917" spans="13:18" x14ac:dyDescent="0.25">
      <c r="M1917" s="20"/>
      <c r="N1917" s="20"/>
      <c r="O1917" s="20"/>
      <c r="P1917" s="20"/>
      <c r="Q1917" s="20"/>
      <c r="R1917" s="20"/>
    </row>
    <row r="1918" spans="13:18" x14ac:dyDescent="0.25">
      <c r="M1918" s="20"/>
      <c r="N1918" s="20"/>
      <c r="O1918" s="20"/>
      <c r="P1918" s="20"/>
      <c r="Q1918" s="20"/>
      <c r="R1918" s="20"/>
    </row>
    <row r="1919" spans="13:18" x14ac:dyDescent="0.25">
      <c r="M1919" s="20"/>
      <c r="N1919" s="20"/>
      <c r="O1919" s="20"/>
      <c r="P1919" s="20"/>
      <c r="Q1919" s="20"/>
      <c r="R1919" s="20"/>
    </row>
    <row r="1920" spans="13:18" x14ac:dyDescent="0.25">
      <c r="M1920" s="20"/>
      <c r="N1920" s="20"/>
      <c r="O1920" s="20"/>
      <c r="P1920" s="20"/>
      <c r="Q1920" s="20"/>
      <c r="R1920" s="20"/>
    </row>
    <row r="1921" spans="13:18" x14ac:dyDescent="0.25">
      <c r="M1921" s="20"/>
      <c r="N1921" s="20"/>
      <c r="O1921" s="20"/>
      <c r="P1921" s="20"/>
      <c r="Q1921" s="20"/>
      <c r="R1921" s="20"/>
    </row>
    <row r="1922" spans="13:18" x14ac:dyDescent="0.25">
      <c r="M1922" s="20"/>
      <c r="N1922" s="20"/>
      <c r="O1922" s="20"/>
      <c r="P1922" s="20"/>
      <c r="Q1922" s="20"/>
      <c r="R1922" s="20"/>
    </row>
    <row r="1923" spans="13:18" x14ac:dyDescent="0.25">
      <c r="M1923" s="20"/>
      <c r="N1923" s="20"/>
      <c r="O1923" s="20"/>
      <c r="P1923" s="20"/>
      <c r="Q1923" s="20"/>
      <c r="R1923" s="20"/>
    </row>
    <row r="1924" spans="13:18" x14ac:dyDescent="0.25">
      <c r="M1924" s="20"/>
      <c r="N1924" s="20"/>
      <c r="O1924" s="20"/>
      <c r="P1924" s="20"/>
      <c r="Q1924" s="20"/>
      <c r="R1924" s="20"/>
    </row>
    <row r="1925" spans="13:18" x14ac:dyDescent="0.25">
      <c r="M1925" s="20"/>
      <c r="N1925" s="20"/>
      <c r="O1925" s="20"/>
      <c r="P1925" s="20"/>
      <c r="Q1925" s="20"/>
      <c r="R1925" s="20"/>
    </row>
    <row r="1926" spans="13:18" x14ac:dyDescent="0.25">
      <c r="M1926" s="20"/>
      <c r="N1926" s="20"/>
      <c r="O1926" s="20"/>
      <c r="P1926" s="20"/>
      <c r="Q1926" s="20"/>
      <c r="R1926" s="20"/>
    </row>
    <row r="1927" spans="13:18" x14ac:dyDescent="0.25">
      <c r="M1927" s="20"/>
      <c r="N1927" s="20"/>
      <c r="O1927" s="20"/>
      <c r="P1927" s="20"/>
      <c r="Q1927" s="20"/>
      <c r="R1927" s="20"/>
    </row>
    <row r="1928" spans="13:18" x14ac:dyDescent="0.25">
      <c r="M1928" s="20"/>
      <c r="N1928" s="20"/>
      <c r="O1928" s="20"/>
      <c r="P1928" s="20"/>
      <c r="Q1928" s="20"/>
      <c r="R1928" s="20"/>
    </row>
    <row r="1929" spans="13:18" x14ac:dyDescent="0.25">
      <c r="M1929" s="20"/>
      <c r="N1929" s="20"/>
      <c r="O1929" s="20"/>
      <c r="P1929" s="20"/>
      <c r="Q1929" s="20"/>
      <c r="R1929" s="20"/>
    </row>
    <row r="1930" spans="13:18" x14ac:dyDescent="0.25">
      <c r="M1930" s="20"/>
      <c r="N1930" s="20"/>
      <c r="O1930" s="20"/>
      <c r="P1930" s="20"/>
      <c r="Q1930" s="20"/>
      <c r="R1930" s="20"/>
    </row>
    <row r="1931" spans="13:18" x14ac:dyDescent="0.25">
      <c r="M1931" s="20"/>
      <c r="N1931" s="20"/>
      <c r="O1931" s="20"/>
      <c r="P1931" s="20"/>
      <c r="Q1931" s="20"/>
      <c r="R1931" s="20"/>
    </row>
    <row r="1932" spans="13:18" x14ac:dyDescent="0.25">
      <c r="M1932" s="20"/>
      <c r="N1932" s="20"/>
      <c r="O1932" s="20"/>
      <c r="P1932" s="20"/>
      <c r="Q1932" s="20"/>
      <c r="R1932" s="20"/>
    </row>
    <row r="1933" spans="13:18" x14ac:dyDescent="0.25">
      <c r="M1933" s="20"/>
      <c r="N1933" s="20"/>
      <c r="O1933" s="20"/>
      <c r="P1933" s="20"/>
      <c r="Q1933" s="20"/>
      <c r="R1933" s="20"/>
    </row>
    <row r="1934" spans="13:18" x14ac:dyDescent="0.25">
      <c r="M1934" s="20"/>
      <c r="N1934" s="20"/>
      <c r="O1934" s="20"/>
      <c r="P1934" s="20"/>
      <c r="Q1934" s="20"/>
      <c r="R1934" s="20"/>
    </row>
    <row r="1935" spans="13:18" x14ac:dyDescent="0.25">
      <c r="M1935" s="20"/>
      <c r="N1935" s="20"/>
      <c r="O1935" s="20"/>
      <c r="P1935" s="20"/>
      <c r="Q1935" s="20"/>
      <c r="R1935" s="20"/>
    </row>
    <row r="1936" spans="13:18" x14ac:dyDescent="0.25">
      <c r="M1936" s="20"/>
      <c r="N1936" s="20"/>
      <c r="O1936" s="20"/>
      <c r="P1936" s="20"/>
      <c r="Q1936" s="20"/>
      <c r="R1936" s="20"/>
    </row>
    <row r="1937" spans="13:18" x14ac:dyDescent="0.25">
      <c r="M1937" s="20"/>
      <c r="N1937" s="20"/>
      <c r="O1937" s="20"/>
      <c r="P1937" s="20"/>
      <c r="Q1937" s="20"/>
      <c r="R1937" s="20"/>
    </row>
    <row r="1938" spans="13:18" x14ac:dyDescent="0.25">
      <c r="M1938" s="20"/>
      <c r="N1938" s="20"/>
      <c r="O1938" s="20"/>
      <c r="P1938" s="20"/>
      <c r="Q1938" s="20"/>
      <c r="R1938" s="20"/>
    </row>
    <row r="1939" spans="13:18" x14ac:dyDescent="0.25">
      <c r="M1939" s="20"/>
      <c r="N1939" s="20"/>
      <c r="O1939" s="20"/>
      <c r="P1939" s="20"/>
      <c r="Q1939" s="20"/>
      <c r="R1939" s="20"/>
    </row>
    <row r="1940" spans="13:18" x14ac:dyDescent="0.25">
      <c r="M1940" s="20"/>
      <c r="N1940" s="20"/>
      <c r="O1940" s="20"/>
      <c r="P1940" s="20"/>
      <c r="Q1940" s="20"/>
      <c r="R1940" s="20"/>
    </row>
    <row r="1941" spans="13:18" x14ac:dyDescent="0.25">
      <c r="M1941" s="20"/>
      <c r="N1941" s="20"/>
      <c r="O1941" s="20"/>
      <c r="P1941" s="20"/>
      <c r="Q1941" s="20"/>
      <c r="R1941" s="20"/>
    </row>
    <row r="1942" spans="13:18" x14ac:dyDescent="0.25">
      <c r="M1942" s="20"/>
      <c r="N1942" s="20"/>
      <c r="O1942" s="20"/>
      <c r="P1942" s="20"/>
      <c r="Q1942" s="20"/>
      <c r="R1942" s="20"/>
    </row>
    <row r="1943" spans="13:18" x14ac:dyDescent="0.25">
      <c r="M1943" s="20"/>
      <c r="N1943" s="20"/>
      <c r="O1943" s="20"/>
      <c r="P1943" s="20"/>
      <c r="Q1943" s="20"/>
      <c r="R1943" s="20"/>
    </row>
    <row r="1944" spans="13:18" x14ac:dyDescent="0.25">
      <c r="M1944" s="20"/>
      <c r="N1944" s="20"/>
      <c r="O1944" s="20"/>
      <c r="P1944" s="20"/>
      <c r="Q1944" s="20"/>
      <c r="R1944" s="20"/>
    </row>
    <row r="1945" spans="13:18" x14ac:dyDescent="0.25">
      <c r="M1945" s="20"/>
      <c r="N1945" s="20"/>
      <c r="O1945" s="20"/>
      <c r="P1945" s="20"/>
      <c r="Q1945" s="20"/>
      <c r="R1945" s="20"/>
    </row>
    <row r="1946" spans="13:18" x14ac:dyDescent="0.25">
      <c r="M1946" s="20"/>
      <c r="N1946" s="20"/>
      <c r="O1946" s="20"/>
      <c r="P1946" s="20"/>
      <c r="Q1946" s="20"/>
      <c r="R1946" s="20"/>
    </row>
    <row r="1947" spans="13:18" x14ac:dyDescent="0.25">
      <c r="M1947" s="20"/>
      <c r="N1947" s="20"/>
      <c r="O1947" s="20"/>
      <c r="P1947" s="20"/>
      <c r="Q1947" s="20"/>
      <c r="R1947" s="20"/>
    </row>
    <row r="1948" spans="13:18" x14ac:dyDescent="0.25">
      <c r="M1948" s="20"/>
      <c r="N1948" s="20"/>
      <c r="O1948" s="20"/>
      <c r="P1948" s="20"/>
      <c r="Q1948" s="20"/>
      <c r="R1948" s="20"/>
    </row>
    <row r="1949" spans="13:18" x14ac:dyDescent="0.25">
      <c r="M1949" s="20"/>
      <c r="N1949" s="20"/>
      <c r="O1949" s="20"/>
      <c r="P1949" s="20"/>
      <c r="Q1949" s="20"/>
      <c r="R1949" s="20"/>
    </row>
    <row r="1950" spans="13:18" x14ac:dyDescent="0.25">
      <c r="M1950" s="20"/>
      <c r="N1950" s="20"/>
      <c r="O1950" s="20"/>
      <c r="P1950" s="20"/>
      <c r="Q1950" s="20"/>
      <c r="R1950" s="20"/>
    </row>
    <row r="1951" spans="13:18" x14ac:dyDescent="0.25">
      <c r="M1951" s="20"/>
      <c r="N1951" s="20"/>
      <c r="O1951" s="20"/>
      <c r="P1951" s="20"/>
      <c r="Q1951" s="20"/>
      <c r="R1951" s="20"/>
    </row>
    <row r="1952" spans="13:18" x14ac:dyDescent="0.25">
      <c r="M1952" s="20"/>
      <c r="N1952" s="20"/>
      <c r="O1952" s="20"/>
      <c r="P1952" s="20"/>
      <c r="Q1952" s="20"/>
      <c r="R1952" s="20"/>
    </row>
    <row r="1953" spans="13:18" x14ac:dyDescent="0.25">
      <c r="M1953" s="20"/>
      <c r="N1953" s="20"/>
      <c r="O1953" s="20"/>
      <c r="P1953" s="20"/>
      <c r="Q1953" s="20"/>
      <c r="R1953" s="20"/>
    </row>
    <row r="1954" spans="13:18" x14ac:dyDescent="0.25">
      <c r="M1954" s="20"/>
      <c r="N1954" s="20"/>
      <c r="O1954" s="20"/>
      <c r="P1954" s="20"/>
      <c r="Q1954" s="20"/>
      <c r="R1954" s="20"/>
    </row>
    <row r="1955" spans="13:18" x14ac:dyDescent="0.25">
      <c r="M1955" s="20"/>
      <c r="N1955" s="20"/>
      <c r="O1955" s="20"/>
      <c r="P1955" s="20"/>
      <c r="Q1955" s="20"/>
      <c r="R1955" s="20"/>
    </row>
    <row r="1956" spans="13:18" x14ac:dyDescent="0.25">
      <c r="M1956" s="20"/>
      <c r="N1956" s="20"/>
      <c r="O1956" s="20"/>
      <c r="P1956" s="20"/>
      <c r="Q1956" s="20"/>
      <c r="R1956" s="20"/>
    </row>
    <row r="1957" spans="13:18" x14ac:dyDescent="0.25">
      <c r="M1957" s="20"/>
      <c r="N1957" s="20"/>
      <c r="O1957" s="20"/>
      <c r="P1957" s="20"/>
      <c r="Q1957" s="20"/>
      <c r="R1957" s="20"/>
    </row>
    <row r="1958" spans="13:18" x14ac:dyDescent="0.25">
      <c r="M1958" s="20"/>
      <c r="N1958" s="20"/>
      <c r="O1958" s="20"/>
      <c r="P1958" s="20"/>
      <c r="Q1958" s="20"/>
      <c r="R1958" s="20"/>
    </row>
    <row r="1959" spans="13:18" x14ac:dyDescent="0.25">
      <c r="M1959" s="20"/>
      <c r="N1959" s="20"/>
      <c r="O1959" s="20"/>
      <c r="P1959" s="20"/>
      <c r="Q1959" s="20"/>
      <c r="R1959" s="20"/>
    </row>
    <row r="1960" spans="13:18" x14ac:dyDescent="0.25">
      <c r="M1960" s="20"/>
      <c r="N1960" s="20"/>
      <c r="O1960" s="20"/>
      <c r="P1960" s="20"/>
      <c r="Q1960" s="20"/>
      <c r="R1960" s="20"/>
    </row>
    <row r="1961" spans="13:18" x14ac:dyDescent="0.25">
      <c r="M1961" s="20"/>
      <c r="N1961" s="20"/>
      <c r="O1961" s="20"/>
      <c r="P1961" s="20"/>
      <c r="Q1961" s="20"/>
      <c r="R1961" s="20"/>
    </row>
    <row r="1962" spans="13:18" x14ac:dyDescent="0.25">
      <c r="M1962" s="20"/>
      <c r="N1962" s="20"/>
      <c r="O1962" s="20"/>
      <c r="P1962" s="20"/>
      <c r="Q1962" s="20"/>
      <c r="R1962" s="20"/>
    </row>
    <row r="1963" spans="13:18" x14ac:dyDescent="0.25">
      <c r="M1963" s="20"/>
      <c r="N1963" s="20"/>
      <c r="O1963" s="20"/>
      <c r="P1963" s="20"/>
      <c r="Q1963" s="20"/>
      <c r="R1963" s="20"/>
    </row>
    <row r="1964" spans="13:18" x14ac:dyDescent="0.25">
      <c r="M1964" s="20"/>
      <c r="N1964" s="20"/>
      <c r="O1964" s="20"/>
      <c r="P1964" s="20"/>
      <c r="Q1964" s="20"/>
      <c r="R1964" s="20"/>
    </row>
    <row r="1965" spans="13:18" x14ac:dyDescent="0.25">
      <c r="M1965" s="20"/>
      <c r="N1965" s="20"/>
      <c r="O1965" s="20"/>
      <c r="P1965" s="20"/>
      <c r="Q1965" s="20"/>
      <c r="R1965" s="20"/>
    </row>
    <row r="1966" spans="13:18" x14ac:dyDescent="0.25">
      <c r="M1966" s="20"/>
      <c r="N1966" s="20"/>
      <c r="O1966" s="20"/>
      <c r="P1966" s="20"/>
      <c r="Q1966" s="20"/>
      <c r="R1966" s="20"/>
    </row>
    <row r="1967" spans="13:18" x14ac:dyDescent="0.25">
      <c r="M1967" s="20"/>
      <c r="N1967" s="20"/>
      <c r="O1967" s="20"/>
      <c r="P1967" s="20"/>
      <c r="Q1967" s="20"/>
      <c r="R1967" s="20"/>
    </row>
    <row r="1968" spans="13:18" x14ac:dyDescent="0.25">
      <c r="M1968" s="20"/>
      <c r="N1968" s="20"/>
      <c r="O1968" s="20"/>
      <c r="P1968" s="20"/>
      <c r="Q1968" s="20"/>
      <c r="R1968" s="20"/>
    </row>
    <row r="1969" spans="13:18" x14ac:dyDescent="0.25">
      <c r="M1969" s="20"/>
      <c r="N1969" s="20"/>
      <c r="O1969" s="20"/>
      <c r="P1969" s="20"/>
      <c r="Q1969" s="20"/>
      <c r="R1969" s="20"/>
    </row>
    <row r="1970" spans="13:18" x14ac:dyDescent="0.25">
      <c r="M1970" s="20"/>
      <c r="N1970" s="20"/>
      <c r="O1970" s="20"/>
      <c r="P1970" s="20"/>
      <c r="Q1970" s="20"/>
      <c r="R1970" s="20"/>
    </row>
    <row r="1971" spans="13:18" x14ac:dyDescent="0.25">
      <c r="M1971" s="20"/>
      <c r="N1971" s="20"/>
      <c r="O1971" s="20"/>
      <c r="P1971" s="20"/>
      <c r="Q1971" s="20"/>
      <c r="R1971" s="20"/>
    </row>
    <row r="1972" spans="13:18" x14ac:dyDescent="0.25">
      <c r="M1972" s="20"/>
      <c r="N1972" s="20"/>
      <c r="O1972" s="20"/>
      <c r="P1972" s="20"/>
      <c r="Q1972" s="20"/>
      <c r="R1972" s="20"/>
    </row>
    <row r="1973" spans="13:18" x14ac:dyDescent="0.25">
      <c r="M1973" s="20"/>
      <c r="N1973" s="20"/>
      <c r="O1973" s="20"/>
      <c r="P1973" s="20"/>
      <c r="Q1973" s="20"/>
      <c r="R1973" s="20"/>
    </row>
    <row r="1974" spans="13:18" x14ac:dyDescent="0.25">
      <c r="M1974" s="20"/>
      <c r="N1974" s="20"/>
      <c r="O1974" s="20"/>
      <c r="P1974" s="20"/>
      <c r="Q1974" s="20"/>
      <c r="R1974" s="20"/>
    </row>
    <row r="1975" spans="13:18" x14ac:dyDescent="0.25">
      <c r="M1975" s="20"/>
      <c r="N1975" s="20"/>
      <c r="O1975" s="20"/>
      <c r="P1975" s="20"/>
      <c r="Q1975" s="20"/>
      <c r="R1975" s="20"/>
    </row>
    <row r="1976" spans="13:18" x14ac:dyDescent="0.25">
      <c r="M1976" s="20"/>
      <c r="N1976" s="20"/>
      <c r="O1976" s="20"/>
      <c r="P1976" s="20"/>
      <c r="Q1976" s="20"/>
      <c r="R1976" s="20"/>
    </row>
    <row r="1977" spans="13:18" x14ac:dyDescent="0.25">
      <c r="M1977" s="20"/>
      <c r="N1977" s="20"/>
      <c r="O1977" s="20"/>
      <c r="P1977" s="20"/>
      <c r="Q1977" s="20"/>
      <c r="R1977" s="20"/>
    </row>
    <row r="1978" spans="13:18" x14ac:dyDescent="0.25">
      <c r="M1978" s="20"/>
      <c r="N1978" s="20"/>
      <c r="O1978" s="20"/>
      <c r="P1978" s="20"/>
      <c r="Q1978" s="20"/>
      <c r="R1978" s="20"/>
    </row>
    <row r="1979" spans="13:18" x14ac:dyDescent="0.25">
      <c r="M1979" s="20"/>
      <c r="N1979" s="20"/>
      <c r="O1979" s="20"/>
      <c r="P1979" s="20"/>
      <c r="Q1979" s="20"/>
      <c r="R1979" s="20"/>
    </row>
    <row r="1980" spans="13:18" x14ac:dyDescent="0.25">
      <c r="M1980" s="20"/>
      <c r="N1980" s="20"/>
      <c r="O1980" s="20"/>
      <c r="P1980" s="20"/>
      <c r="Q1980" s="20"/>
      <c r="R1980" s="20"/>
    </row>
    <row r="1981" spans="13:18" x14ac:dyDescent="0.25">
      <c r="M1981" s="20"/>
      <c r="N1981" s="20"/>
      <c r="O1981" s="20"/>
      <c r="P1981" s="20"/>
      <c r="Q1981" s="20"/>
      <c r="R1981" s="20"/>
    </row>
    <row r="1982" spans="13:18" x14ac:dyDescent="0.25">
      <c r="M1982" s="20"/>
      <c r="N1982" s="20"/>
      <c r="O1982" s="20"/>
      <c r="P1982" s="20"/>
      <c r="Q1982" s="20"/>
      <c r="R1982" s="20"/>
    </row>
    <row r="1983" spans="13:18" x14ac:dyDescent="0.25">
      <c r="M1983" s="20"/>
      <c r="N1983" s="20"/>
      <c r="O1983" s="20"/>
      <c r="P1983" s="20"/>
      <c r="Q1983" s="20"/>
      <c r="R1983" s="20"/>
    </row>
    <row r="1984" spans="13:18" x14ac:dyDescent="0.25">
      <c r="M1984" s="20"/>
      <c r="N1984" s="20"/>
      <c r="O1984" s="20"/>
      <c r="P1984" s="20"/>
      <c r="Q1984" s="20"/>
      <c r="R1984" s="20"/>
    </row>
    <row r="1985" spans="13:18" x14ac:dyDescent="0.25">
      <c r="M1985" s="20"/>
      <c r="N1985" s="20"/>
      <c r="O1985" s="20"/>
      <c r="P1985" s="20"/>
      <c r="Q1985" s="20"/>
      <c r="R1985" s="20"/>
    </row>
    <row r="1986" spans="13:18" x14ac:dyDescent="0.25">
      <c r="M1986" s="20"/>
      <c r="N1986" s="20"/>
      <c r="O1986" s="20"/>
      <c r="P1986" s="20"/>
      <c r="Q1986" s="20"/>
      <c r="R1986" s="20"/>
    </row>
    <row r="1987" spans="13:18" x14ac:dyDescent="0.25">
      <c r="M1987" s="20"/>
      <c r="N1987" s="20"/>
      <c r="O1987" s="20"/>
      <c r="P1987" s="20"/>
      <c r="Q1987" s="20"/>
      <c r="R1987" s="20"/>
    </row>
    <row r="1988" spans="13:18" x14ac:dyDescent="0.25">
      <c r="M1988" s="20"/>
      <c r="N1988" s="20"/>
      <c r="O1988" s="20"/>
      <c r="P1988" s="20"/>
      <c r="Q1988" s="20"/>
      <c r="R1988" s="20"/>
    </row>
    <row r="1989" spans="13:18" x14ac:dyDescent="0.25">
      <c r="M1989" s="20"/>
      <c r="N1989" s="20"/>
      <c r="O1989" s="20"/>
      <c r="P1989" s="20"/>
      <c r="Q1989" s="20"/>
      <c r="R1989" s="20"/>
    </row>
    <row r="1990" spans="13:18" x14ac:dyDescent="0.25">
      <c r="M1990" s="20"/>
      <c r="N1990" s="20"/>
      <c r="O1990" s="20"/>
      <c r="P1990" s="20"/>
      <c r="Q1990" s="20"/>
      <c r="R1990" s="20"/>
    </row>
    <row r="1991" spans="13:18" x14ac:dyDescent="0.25">
      <c r="M1991" s="20"/>
      <c r="N1991" s="20"/>
      <c r="O1991" s="20"/>
      <c r="P1991" s="20"/>
      <c r="Q1991" s="20"/>
      <c r="R1991" s="20"/>
    </row>
    <row r="1992" spans="13:18" x14ac:dyDescent="0.25">
      <c r="M1992" s="20"/>
      <c r="N1992" s="20"/>
      <c r="O1992" s="20"/>
      <c r="P1992" s="20"/>
      <c r="Q1992" s="20"/>
      <c r="R1992" s="20"/>
    </row>
    <row r="1993" spans="13:18" x14ac:dyDescent="0.25">
      <c r="M1993" s="20"/>
      <c r="N1993" s="20"/>
      <c r="O1993" s="20"/>
      <c r="P1993" s="20"/>
      <c r="Q1993" s="20"/>
      <c r="R1993" s="20"/>
    </row>
    <row r="1994" spans="13:18" x14ac:dyDescent="0.25">
      <c r="M1994" s="20"/>
      <c r="N1994" s="20"/>
      <c r="O1994" s="20"/>
      <c r="P1994" s="20"/>
      <c r="Q1994" s="20"/>
      <c r="R1994" s="20"/>
    </row>
    <row r="1995" spans="13:18" x14ac:dyDescent="0.25">
      <c r="M1995" s="20"/>
      <c r="N1995" s="20"/>
      <c r="O1995" s="20"/>
      <c r="P1995" s="20"/>
      <c r="Q1995" s="20"/>
      <c r="R1995" s="20"/>
    </row>
    <row r="1996" spans="13:18" x14ac:dyDescent="0.25">
      <c r="M1996" s="20"/>
      <c r="N1996" s="20"/>
      <c r="O1996" s="20"/>
      <c r="P1996" s="20"/>
      <c r="Q1996" s="20"/>
      <c r="R1996" s="20"/>
    </row>
    <row r="1997" spans="13:18" x14ac:dyDescent="0.25">
      <c r="M1997" s="20"/>
      <c r="N1997" s="20"/>
      <c r="O1997" s="20"/>
      <c r="P1997" s="20"/>
      <c r="Q1997" s="20"/>
      <c r="R1997" s="20"/>
    </row>
    <row r="1998" spans="13:18" x14ac:dyDescent="0.25">
      <c r="M1998" s="20"/>
      <c r="N1998" s="20"/>
      <c r="O1998" s="20"/>
      <c r="P1998" s="20"/>
      <c r="Q1998" s="20"/>
      <c r="R1998" s="20"/>
    </row>
    <row r="1999" spans="13:18" x14ac:dyDescent="0.25">
      <c r="M1999" s="20"/>
      <c r="N1999" s="20"/>
      <c r="O1999" s="20"/>
      <c r="P1999" s="20"/>
      <c r="Q1999" s="20"/>
      <c r="R1999" s="20"/>
    </row>
    <row r="2000" spans="13:18" x14ac:dyDescent="0.25">
      <c r="M2000" s="20"/>
      <c r="N2000" s="20"/>
      <c r="O2000" s="20"/>
      <c r="P2000" s="20"/>
      <c r="Q2000" s="20"/>
      <c r="R2000" s="20"/>
    </row>
    <row r="2001" spans="13:18" x14ac:dyDescent="0.25">
      <c r="M2001" s="20"/>
      <c r="N2001" s="20"/>
      <c r="O2001" s="20"/>
      <c r="P2001" s="20"/>
      <c r="Q2001" s="20"/>
      <c r="R2001" s="20"/>
    </row>
    <row r="2002" spans="13:18" x14ac:dyDescent="0.25">
      <c r="M2002" s="20"/>
      <c r="N2002" s="20"/>
      <c r="O2002" s="20"/>
      <c r="P2002" s="20"/>
      <c r="Q2002" s="20"/>
      <c r="R2002" s="20"/>
    </row>
    <row r="2003" spans="13:18" x14ac:dyDescent="0.25">
      <c r="M2003" s="20"/>
      <c r="N2003" s="20"/>
      <c r="O2003" s="20"/>
      <c r="P2003" s="20"/>
      <c r="Q2003" s="20"/>
      <c r="R2003" s="20"/>
    </row>
    <row r="2004" spans="13:18" x14ac:dyDescent="0.25">
      <c r="M2004" s="20"/>
      <c r="N2004" s="20"/>
      <c r="O2004" s="20"/>
      <c r="P2004" s="20"/>
      <c r="Q2004" s="20"/>
      <c r="R2004" s="20"/>
    </row>
    <row r="2005" spans="13:18" x14ac:dyDescent="0.25">
      <c r="M2005" s="20"/>
      <c r="N2005" s="20"/>
      <c r="O2005" s="20"/>
      <c r="P2005" s="20"/>
      <c r="Q2005" s="20"/>
      <c r="R2005" s="20"/>
    </row>
    <row r="2006" spans="13:18" x14ac:dyDescent="0.25">
      <c r="M2006" s="20"/>
      <c r="N2006" s="20"/>
      <c r="O2006" s="20"/>
      <c r="P2006" s="20"/>
      <c r="Q2006" s="20"/>
      <c r="R2006" s="20"/>
    </row>
    <row r="2007" spans="13:18" x14ac:dyDescent="0.25">
      <c r="M2007" s="20"/>
      <c r="N2007" s="20"/>
      <c r="O2007" s="20"/>
      <c r="P2007" s="20"/>
      <c r="Q2007" s="20"/>
      <c r="R2007" s="20"/>
    </row>
    <row r="2008" spans="13:18" x14ac:dyDescent="0.25">
      <c r="M2008" s="20"/>
      <c r="N2008" s="20"/>
      <c r="O2008" s="20"/>
      <c r="P2008" s="20"/>
      <c r="Q2008" s="20"/>
      <c r="R2008" s="20"/>
    </row>
    <row r="2009" spans="13:18" x14ac:dyDescent="0.25">
      <c r="M2009" s="20"/>
      <c r="N2009" s="20"/>
      <c r="O2009" s="20"/>
      <c r="P2009" s="20"/>
      <c r="Q2009" s="20"/>
      <c r="R2009" s="20"/>
    </row>
    <row r="2010" spans="13:18" x14ac:dyDescent="0.25">
      <c r="M2010" s="20"/>
      <c r="N2010" s="20"/>
      <c r="O2010" s="20"/>
      <c r="P2010" s="20"/>
      <c r="Q2010" s="20"/>
      <c r="R2010" s="20"/>
    </row>
    <row r="2011" spans="13:18" x14ac:dyDescent="0.25">
      <c r="M2011" s="20"/>
      <c r="N2011" s="20"/>
      <c r="O2011" s="20"/>
      <c r="P2011" s="20"/>
      <c r="Q2011" s="20"/>
      <c r="R2011" s="20"/>
    </row>
    <row r="2012" spans="13:18" x14ac:dyDescent="0.25">
      <c r="M2012" s="20"/>
      <c r="N2012" s="20"/>
      <c r="O2012" s="20"/>
      <c r="P2012" s="20"/>
      <c r="Q2012" s="20"/>
      <c r="R2012" s="20"/>
    </row>
    <row r="2013" spans="13:18" x14ac:dyDescent="0.25">
      <c r="M2013" s="20"/>
      <c r="N2013" s="20"/>
      <c r="O2013" s="20"/>
      <c r="P2013" s="20"/>
      <c r="Q2013" s="20"/>
      <c r="R2013" s="20"/>
    </row>
    <row r="2014" spans="13:18" x14ac:dyDescent="0.25">
      <c r="M2014" s="20"/>
      <c r="N2014" s="20"/>
      <c r="O2014" s="20"/>
      <c r="P2014" s="20"/>
      <c r="Q2014" s="20"/>
      <c r="R2014" s="20"/>
    </row>
    <row r="2015" spans="13:18" x14ac:dyDescent="0.25">
      <c r="M2015" s="20"/>
      <c r="N2015" s="20"/>
      <c r="O2015" s="20"/>
      <c r="P2015" s="20"/>
      <c r="Q2015" s="20"/>
      <c r="R2015" s="20"/>
    </row>
    <row r="2016" spans="13:18" x14ac:dyDescent="0.25">
      <c r="M2016" s="20"/>
      <c r="N2016" s="20"/>
      <c r="O2016" s="20"/>
      <c r="P2016" s="20"/>
      <c r="Q2016" s="20"/>
      <c r="R2016" s="20"/>
    </row>
    <row r="2017" spans="13:18" x14ac:dyDescent="0.25">
      <c r="M2017" s="20"/>
      <c r="N2017" s="20"/>
      <c r="O2017" s="20"/>
      <c r="P2017" s="20"/>
      <c r="Q2017" s="20"/>
      <c r="R2017" s="20"/>
    </row>
    <row r="2018" spans="13:18" x14ac:dyDescent="0.25">
      <c r="M2018" s="20"/>
      <c r="N2018" s="20"/>
      <c r="O2018" s="20"/>
      <c r="P2018" s="20"/>
      <c r="Q2018" s="20"/>
      <c r="R2018" s="20"/>
    </row>
    <row r="2019" spans="13:18" x14ac:dyDescent="0.25">
      <c r="M2019" s="20"/>
      <c r="N2019" s="20"/>
      <c r="O2019" s="20"/>
      <c r="P2019" s="20"/>
      <c r="Q2019" s="20"/>
      <c r="R2019" s="20"/>
    </row>
    <row r="2020" spans="13:18" x14ac:dyDescent="0.25">
      <c r="M2020" s="20"/>
      <c r="N2020" s="20"/>
      <c r="O2020" s="20"/>
      <c r="P2020" s="20"/>
      <c r="Q2020" s="20"/>
      <c r="R2020" s="20"/>
    </row>
    <row r="2021" spans="13:18" x14ac:dyDescent="0.25">
      <c r="M2021" s="20"/>
      <c r="N2021" s="20"/>
      <c r="O2021" s="20"/>
      <c r="P2021" s="20"/>
      <c r="Q2021" s="20"/>
      <c r="R2021" s="20"/>
    </row>
    <row r="2022" spans="13:18" x14ac:dyDescent="0.25">
      <c r="M2022" s="20"/>
      <c r="N2022" s="20"/>
      <c r="O2022" s="20"/>
      <c r="P2022" s="20"/>
      <c r="Q2022" s="20"/>
      <c r="R2022" s="20"/>
    </row>
    <row r="2023" spans="13:18" x14ac:dyDescent="0.25">
      <c r="M2023" s="20"/>
      <c r="N2023" s="20"/>
      <c r="O2023" s="20"/>
      <c r="P2023" s="20"/>
      <c r="Q2023" s="20"/>
      <c r="R2023" s="20"/>
    </row>
    <row r="2024" spans="13:18" x14ac:dyDescent="0.25">
      <c r="M2024" s="20"/>
      <c r="N2024" s="20"/>
      <c r="O2024" s="20"/>
      <c r="P2024" s="20"/>
      <c r="Q2024" s="20"/>
      <c r="R2024" s="20"/>
    </row>
    <row r="2025" spans="13:18" x14ac:dyDescent="0.25">
      <c r="M2025" s="20"/>
      <c r="N2025" s="20"/>
      <c r="O2025" s="20"/>
      <c r="P2025" s="20"/>
      <c r="Q2025" s="20"/>
      <c r="R2025" s="20"/>
    </row>
    <row r="2026" spans="13:18" x14ac:dyDescent="0.25">
      <c r="M2026" s="20"/>
      <c r="N2026" s="20"/>
      <c r="O2026" s="20"/>
      <c r="P2026" s="20"/>
      <c r="Q2026" s="20"/>
      <c r="R2026" s="20"/>
    </row>
    <row r="2027" spans="13:18" x14ac:dyDescent="0.25">
      <c r="M2027" s="20"/>
      <c r="N2027" s="20"/>
      <c r="O2027" s="20"/>
      <c r="P2027" s="20"/>
      <c r="Q2027" s="20"/>
      <c r="R2027" s="20"/>
    </row>
    <row r="2028" spans="13:18" x14ac:dyDescent="0.25">
      <c r="M2028" s="20"/>
      <c r="N2028" s="20"/>
      <c r="O2028" s="20"/>
      <c r="P2028" s="20"/>
      <c r="Q2028" s="20"/>
      <c r="R2028" s="20"/>
    </row>
    <row r="2029" spans="13:18" x14ac:dyDescent="0.25">
      <c r="M2029" s="20"/>
      <c r="N2029" s="20"/>
      <c r="O2029" s="20"/>
      <c r="P2029" s="20"/>
      <c r="Q2029" s="20"/>
      <c r="R2029" s="20"/>
    </row>
    <row r="2030" spans="13:18" x14ac:dyDescent="0.25">
      <c r="M2030" s="20"/>
      <c r="N2030" s="20"/>
      <c r="O2030" s="20"/>
      <c r="P2030" s="20"/>
      <c r="Q2030" s="20"/>
      <c r="R2030" s="20"/>
    </row>
    <row r="2031" spans="13:18" x14ac:dyDescent="0.25">
      <c r="M2031" s="20"/>
      <c r="N2031" s="20"/>
      <c r="O2031" s="20"/>
      <c r="P2031" s="20"/>
      <c r="Q2031" s="20"/>
      <c r="R2031" s="20"/>
    </row>
    <row r="2032" spans="13:18" x14ac:dyDescent="0.25">
      <c r="M2032" s="20"/>
      <c r="N2032" s="20"/>
      <c r="O2032" s="20"/>
      <c r="P2032" s="20"/>
      <c r="Q2032" s="20"/>
      <c r="R2032" s="20"/>
    </row>
    <row r="2033" spans="13:18" x14ac:dyDescent="0.25">
      <c r="M2033" s="20"/>
      <c r="N2033" s="20"/>
      <c r="O2033" s="20"/>
      <c r="P2033" s="20"/>
      <c r="Q2033" s="20"/>
      <c r="R2033" s="20"/>
    </row>
    <row r="2034" spans="13:18" x14ac:dyDescent="0.25">
      <c r="M2034" s="20"/>
      <c r="N2034" s="20"/>
      <c r="O2034" s="20"/>
      <c r="P2034" s="20"/>
      <c r="Q2034" s="20"/>
      <c r="R2034" s="20"/>
    </row>
    <row r="2035" spans="13:18" x14ac:dyDescent="0.25">
      <c r="M2035" s="20"/>
      <c r="N2035" s="20"/>
      <c r="O2035" s="20"/>
      <c r="P2035" s="20"/>
      <c r="Q2035" s="20"/>
      <c r="R2035" s="20"/>
    </row>
    <row r="2036" spans="13:18" x14ac:dyDescent="0.25">
      <c r="M2036" s="20"/>
      <c r="N2036" s="20"/>
      <c r="O2036" s="20"/>
      <c r="P2036" s="20"/>
      <c r="Q2036" s="20"/>
      <c r="R2036" s="20"/>
    </row>
    <row r="2037" spans="13:18" x14ac:dyDescent="0.25">
      <c r="M2037" s="20"/>
      <c r="N2037" s="20"/>
      <c r="O2037" s="20"/>
      <c r="P2037" s="20"/>
      <c r="Q2037" s="20"/>
      <c r="R2037" s="20"/>
    </row>
    <row r="2038" spans="13:18" x14ac:dyDescent="0.25">
      <c r="M2038" s="20"/>
      <c r="N2038" s="20"/>
      <c r="O2038" s="20"/>
      <c r="P2038" s="20"/>
      <c r="Q2038" s="20"/>
      <c r="R2038" s="20"/>
    </row>
    <row r="2039" spans="13:18" x14ac:dyDescent="0.25">
      <c r="M2039" s="20"/>
      <c r="N2039" s="20"/>
      <c r="O2039" s="20"/>
      <c r="P2039" s="20"/>
      <c r="Q2039" s="20"/>
      <c r="R2039" s="20"/>
    </row>
    <row r="2040" spans="13:18" x14ac:dyDescent="0.25">
      <c r="M2040" s="20"/>
      <c r="N2040" s="20"/>
      <c r="O2040" s="20"/>
      <c r="P2040" s="20"/>
      <c r="Q2040" s="20"/>
      <c r="R2040" s="20"/>
    </row>
    <row r="2041" spans="13:18" x14ac:dyDescent="0.25">
      <c r="M2041" s="20"/>
      <c r="N2041" s="20"/>
      <c r="O2041" s="20"/>
      <c r="P2041" s="20"/>
      <c r="Q2041" s="20"/>
      <c r="R2041" s="20"/>
    </row>
    <row r="2042" spans="13:18" x14ac:dyDescent="0.25">
      <c r="M2042" s="20"/>
      <c r="N2042" s="20"/>
      <c r="O2042" s="20"/>
      <c r="P2042" s="20"/>
      <c r="Q2042" s="20"/>
      <c r="R2042" s="20"/>
    </row>
    <row r="2043" spans="13:18" x14ac:dyDescent="0.25">
      <c r="M2043" s="20"/>
      <c r="N2043" s="20"/>
      <c r="O2043" s="20"/>
      <c r="P2043" s="20"/>
      <c r="Q2043" s="20"/>
      <c r="R2043" s="20"/>
    </row>
    <row r="2044" spans="13:18" x14ac:dyDescent="0.25">
      <c r="M2044" s="20"/>
      <c r="N2044" s="20"/>
      <c r="O2044" s="20"/>
      <c r="P2044" s="20"/>
      <c r="Q2044" s="20"/>
      <c r="R2044" s="20"/>
    </row>
    <row r="2045" spans="13:18" x14ac:dyDescent="0.25">
      <c r="M2045" s="20"/>
      <c r="N2045" s="20"/>
      <c r="O2045" s="20"/>
      <c r="P2045" s="20"/>
      <c r="Q2045" s="20"/>
      <c r="R2045" s="20"/>
    </row>
    <row r="2046" spans="13:18" x14ac:dyDescent="0.25">
      <c r="M2046" s="20"/>
      <c r="N2046" s="20"/>
      <c r="O2046" s="20"/>
      <c r="P2046" s="20"/>
      <c r="Q2046" s="20"/>
      <c r="R2046" s="20"/>
    </row>
    <row r="2047" spans="13:18" x14ac:dyDescent="0.25">
      <c r="M2047" s="20"/>
      <c r="N2047" s="20"/>
      <c r="O2047" s="20"/>
      <c r="P2047" s="20"/>
      <c r="Q2047" s="20"/>
      <c r="R2047" s="20"/>
    </row>
    <row r="2048" spans="13:18" x14ac:dyDescent="0.25">
      <c r="M2048" s="20"/>
      <c r="N2048" s="20"/>
      <c r="O2048" s="20"/>
      <c r="P2048" s="20"/>
      <c r="Q2048" s="20"/>
      <c r="R2048" s="20"/>
    </row>
    <row r="2049" spans="13:18" x14ac:dyDescent="0.25">
      <c r="M2049" s="20"/>
      <c r="N2049" s="20"/>
      <c r="O2049" s="20"/>
      <c r="P2049" s="20"/>
      <c r="Q2049" s="20"/>
      <c r="R2049" s="20"/>
    </row>
    <row r="2050" spans="13:18" x14ac:dyDescent="0.25">
      <c r="M2050" s="20"/>
      <c r="N2050" s="20"/>
      <c r="O2050" s="20"/>
      <c r="P2050" s="20"/>
      <c r="Q2050" s="20"/>
      <c r="R2050" s="20"/>
    </row>
    <row r="2051" spans="13:18" x14ac:dyDescent="0.25">
      <c r="M2051" s="20"/>
      <c r="N2051" s="20"/>
      <c r="O2051" s="20"/>
      <c r="P2051" s="20"/>
      <c r="Q2051" s="20"/>
      <c r="R2051" s="20"/>
    </row>
    <row r="2052" spans="13:18" x14ac:dyDescent="0.25">
      <c r="M2052" s="20"/>
      <c r="N2052" s="20"/>
      <c r="O2052" s="20"/>
      <c r="P2052" s="20"/>
      <c r="Q2052" s="20"/>
      <c r="R2052" s="20"/>
    </row>
    <row r="2053" spans="13:18" x14ac:dyDescent="0.25">
      <c r="M2053" s="20"/>
      <c r="N2053" s="20"/>
      <c r="O2053" s="20"/>
      <c r="P2053" s="20"/>
      <c r="Q2053" s="20"/>
      <c r="R2053" s="20"/>
    </row>
    <row r="2054" spans="13:18" x14ac:dyDescent="0.25">
      <c r="M2054" s="20"/>
      <c r="N2054" s="20"/>
      <c r="O2054" s="20"/>
      <c r="P2054" s="20"/>
      <c r="Q2054" s="20"/>
      <c r="R2054" s="20"/>
    </row>
    <row r="2055" spans="13:18" x14ac:dyDescent="0.25">
      <c r="M2055" s="20"/>
      <c r="N2055" s="20"/>
      <c r="O2055" s="20"/>
      <c r="P2055" s="20"/>
      <c r="Q2055" s="20"/>
      <c r="R2055" s="20"/>
    </row>
    <row r="2056" spans="13:18" x14ac:dyDescent="0.25">
      <c r="M2056" s="20"/>
      <c r="N2056" s="20"/>
      <c r="O2056" s="20"/>
      <c r="P2056" s="20"/>
      <c r="Q2056" s="20"/>
      <c r="R2056" s="20"/>
    </row>
    <row r="2057" spans="13:18" x14ac:dyDescent="0.25">
      <c r="M2057" s="20"/>
      <c r="N2057" s="20"/>
      <c r="O2057" s="20"/>
      <c r="P2057" s="20"/>
      <c r="Q2057" s="20"/>
      <c r="R2057" s="20"/>
    </row>
    <row r="2058" spans="13:18" x14ac:dyDescent="0.25">
      <c r="M2058" s="20"/>
      <c r="N2058" s="20"/>
      <c r="O2058" s="20"/>
      <c r="P2058" s="20"/>
      <c r="Q2058" s="20"/>
      <c r="R2058" s="20"/>
    </row>
    <row r="2059" spans="13:18" x14ac:dyDescent="0.25">
      <c r="M2059" s="20"/>
      <c r="N2059" s="20"/>
      <c r="O2059" s="20"/>
      <c r="P2059" s="20"/>
      <c r="Q2059" s="20"/>
      <c r="R2059" s="20"/>
    </row>
    <row r="2060" spans="13:18" x14ac:dyDescent="0.25">
      <c r="M2060" s="20"/>
      <c r="N2060" s="20"/>
      <c r="O2060" s="20"/>
      <c r="P2060" s="20"/>
      <c r="Q2060" s="20"/>
      <c r="R2060" s="20"/>
    </row>
    <row r="2061" spans="13:18" x14ac:dyDescent="0.25">
      <c r="M2061" s="20"/>
      <c r="N2061" s="20"/>
      <c r="O2061" s="20"/>
      <c r="P2061" s="20"/>
      <c r="Q2061" s="20"/>
      <c r="R2061" s="20"/>
    </row>
    <row r="2062" spans="13:18" x14ac:dyDescent="0.25">
      <c r="M2062" s="20"/>
      <c r="N2062" s="20"/>
      <c r="O2062" s="20"/>
      <c r="P2062" s="20"/>
      <c r="Q2062" s="20"/>
      <c r="R2062" s="20"/>
    </row>
    <row r="2063" spans="13:18" x14ac:dyDescent="0.25">
      <c r="M2063" s="20"/>
      <c r="N2063" s="20"/>
      <c r="O2063" s="20"/>
      <c r="P2063" s="20"/>
      <c r="Q2063" s="20"/>
      <c r="R2063" s="20"/>
    </row>
    <row r="2064" spans="13:18" x14ac:dyDescent="0.25">
      <c r="M2064" s="20"/>
      <c r="N2064" s="20"/>
      <c r="O2064" s="20"/>
      <c r="P2064" s="20"/>
      <c r="Q2064" s="20"/>
      <c r="R2064" s="20"/>
    </row>
    <row r="2065" spans="13:18" x14ac:dyDescent="0.25">
      <c r="M2065" s="20"/>
      <c r="N2065" s="20"/>
      <c r="O2065" s="20"/>
      <c r="P2065" s="20"/>
      <c r="Q2065" s="20"/>
      <c r="R2065" s="20"/>
    </row>
    <row r="2066" spans="13:18" x14ac:dyDescent="0.25">
      <c r="M2066" s="20"/>
      <c r="N2066" s="20"/>
      <c r="O2066" s="20"/>
      <c r="P2066" s="20"/>
      <c r="Q2066" s="20"/>
      <c r="R2066" s="20"/>
    </row>
    <row r="2067" spans="13:18" x14ac:dyDescent="0.25">
      <c r="M2067" s="20"/>
      <c r="N2067" s="20"/>
      <c r="O2067" s="20"/>
      <c r="P2067" s="20"/>
      <c r="Q2067" s="20"/>
      <c r="R2067" s="20"/>
    </row>
    <row r="2068" spans="13:18" x14ac:dyDescent="0.25">
      <c r="M2068" s="20"/>
      <c r="N2068" s="20"/>
      <c r="O2068" s="20"/>
      <c r="P2068" s="20"/>
      <c r="Q2068" s="20"/>
      <c r="R2068" s="20"/>
    </row>
    <row r="2069" spans="13:18" x14ac:dyDescent="0.25">
      <c r="M2069" s="20"/>
      <c r="N2069" s="20"/>
      <c r="O2069" s="20"/>
      <c r="P2069" s="20"/>
      <c r="Q2069" s="20"/>
      <c r="R2069" s="20"/>
    </row>
    <row r="2070" spans="13:18" x14ac:dyDescent="0.25">
      <c r="M2070" s="20"/>
      <c r="N2070" s="20"/>
      <c r="O2070" s="20"/>
      <c r="P2070" s="20"/>
      <c r="Q2070" s="20"/>
      <c r="R2070" s="20"/>
    </row>
    <row r="2071" spans="13:18" x14ac:dyDescent="0.25">
      <c r="M2071" s="20"/>
      <c r="N2071" s="20"/>
      <c r="O2071" s="20"/>
      <c r="P2071" s="20"/>
      <c r="Q2071" s="20"/>
      <c r="R2071" s="20"/>
    </row>
    <row r="2072" spans="13:18" x14ac:dyDescent="0.25">
      <c r="M2072" s="20"/>
      <c r="N2072" s="20"/>
      <c r="O2072" s="20"/>
      <c r="P2072" s="20"/>
      <c r="Q2072" s="20"/>
      <c r="R2072" s="20"/>
    </row>
    <row r="2073" spans="13:18" x14ac:dyDescent="0.25">
      <c r="M2073" s="20"/>
      <c r="N2073" s="20"/>
      <c r="O2073" s="20"/>
      <c r="P2073" s="20"/>
      <c r="Q2073" s="20"/>
      <c r="R2073" s="20"/>
    </row>
    <row r="2074" spans="13:18" x14ac:dyDescent="0.25">
      <c r="M2074" s="20"/>
      <c r="N2074" s="20"/>
      <c r="O2074" s="20"/>
      <c r="P2074" s="20"/>
      <c r="Q2074" s="20"/>
      <c r="R2074" s="20"/>
    </row>
    <row r="2075" spans="13:18" x14ac:dyDescent="0.25">
      <c r="M2075" s="20"/>
      <c r="N2075" s="20"/>
      <c r="O2075" s="20"/>
      <c r="P2075" s="20"/>
      <c r="Q2075" s="20"/>
      <c r="R2075" s="20"/>
    </row>
    <row r="2076" spans="13:18" x14ac:dyDescent="0.25">
      <c r="M2076" s="20"/>
      <c r="N2076" s="20"/>
      <c r="O2076" s="20"/>
      <c r="P2076" s="20"/>
      <c r="Q2076" s="20"/>
      <c r="R2076" s="20"/>
    </row>
    <row r="2077" spans="13:18" x14ac:dyDescent="0.25">
      <c r="M2077" s="20"/>
      <c r="N2077" s="20"/>
      <c r="O2077" s="20"/>
      <c r="P2077" s="20"/>
      <c r="Q2077" s="20"/>
      <c r="R2077" s="20"/>
    </row>
    <row r="2078" spans="13:18" x14ac:dyDescent="0.25">
      <c r="M2078" s="20"/>
      <c r="N2078" s="20"/>
      <c r="O2078" s="20"/>
      <c r="P2078" s="20"/>
      <c r="Q2078" s="20"/>
      <c r="R2078" s="20"/>
    </row>
    <row r="2079" spans="13:18" x14ac:dyDescent="0.25">
      <c r="M2079" s="20"/>
      <c r="N2079" s="20"/>
      <c r="O2079" s="20"/>
      <c r="P2079" s="20"/>
      <c r="Q2079" s="20"/>
      <c r="R2079" s="20"/>
    </row>
    <row r="2080" spans="13:18" x14ac:dyDescent="0.25">
      <c r="M2080" s="20"/>
      <c r="N2080" s="20"/>
      <c r="O2080" s="20"/>
      <c r="P2080" s="20"/>
      <c r="Q2080" s="20"/>
      <c r="R2080" s="20"/>
    </row>
    <row r="2081" spans="13:18" x14ac:dyDescent="0.25">
      <c r="M2081" s="20"/>
      <c r="N2081" s="20"/>
      <c r="O2081" s="20"/>
      <c r="P2081" s="20"/>
      <c r="Q2081" s="20"/>
      <c r="R2081" s="20"/>
    </row>
    <row r="2082" spans="13:18" x14ac:dyDescent="0.25">
      <c r="M2082" s="20"/>
      <c r="N2082" s="20"/>
      <c r="O2082" s="20"/>
      <c r="P2082" s="20"/>
      <c r="Q2082" s="20"/>
      <c r="R2082" s="20"/>
    </row>
    <row r="2083" spans="13:18" x14ac:dyDescent="0.25">
      <c r="M2083" s="20"/>
      <c r="N2083" s="20"/>
      <c r="O2083" s="20"/>
      <c r="P2083" s="20"/>
      <c r="Q2083" s="20"/>
      <c r="R2083" s="20"/>
    </row>
    <row r="2084" spans="13:18" x14ac:dyDescent="0.25">
      <c r="M2084" s="20"/>
      <c r="N2084" s="20"/>
      <c r="O2084" s="20"/>
      <c r="P2084" s="20"/>
      <c r="Q2084" s="20"/>
      <c r="R2084" s="20"/>
    </row>
    <row r="2085" spans="13:18" x14ac:dyDescent="0.25">
      <c r="M2085" s="20"/>
      <c r="N2085" s="20"/>
      <c r="O2085" s="20"/>
      <c r="P2085" s="20"/>
      <c r="Q2085" s="20"/>
      <c r="R2085" s="20"/>
    </row>
    <row r="2086" spans="13:18" x14ac:dyDescent="0.25">
      <c r="M2086" s="20"/>
      <c r="N2086" s="20"/>
      <c r="O2086" s="20"/>
      <c r="P2086" s="20"/>
      <c r="Q2086" s="20"/>
      <c r="R2086" s="20"/>
    </row>
    <row r="2087" spans="13:18" x14ac:dyDescent="0.25">
      <c r="M2087" s="20"/>
      <c r="N2087" s="20"/>
      <c r="O2087" s="20"/>
      <c r="P2087" s="20"/>
      <c r="Q2087" s="20"/>
      <c r="R2087" s="20"/>
    </row>
    <row r="2088" spans="13:18" x14ac:dyDescent="0.25">
      <c r="M2088" s="20"/>
      <c r="N2088" s="20"/>
      <c r="O2088" s="20"/>
      <c r="P2088" s="20"/>
      <c r="Q2088" s="20"/>
      <c r="R2088" s="20"/>
    </row>
    <row r="2089" spans="13:18" x14ac:dyDescent="0.25">
      <c r="M2089" s="20"/>
      <c r="N2089" s="20"/>
      <c r="O2089" s="20"/>
      <c r="P2089" s="20"/>
      <c r="Q2089" s="20"/>
      <c r="R2089" s="20"/>
    </row>
    <row r="2090" spans="13:18" x14ac:dyDescent="0.25">
      <c r="M2090" s="20"/>
      <c r="N2090" s="20"/>
      <c r="O2090" s="20"/>
      <c r="P2090" s="20"/>
      <c r="Q2090" s="20"/>
      <c r="R2090" s="20"/>
    </row>
    <row r="2091" spans="13:18" x14ac:dyDescent="0.25">
      <c r="M2091" s="20"/>
      <c r="N2091" s="20"/>
      <c r="O2091" s="20"/>
      <c r="P2091" s="20"/>
      <c r="Q2091" s="20"/>
      <c r="R2091" s="20"/>
    </row>
    <row r="2092" spans="13:18" x14ac:dyDescent="0.25">
      <c r="M2092" s="20"/>
      <c r="N2092" s="20"/>
      <c r="O2092" s="20"/>
      <c r="P2092" s="20"/>
      <c r="Q2092" s="20"/>
      <c r="R2092" s="20"/>
    </row>
    <row r="2093" spans="13:18" x14ac:dyDescent="0.25">
      <c r="M2093" s="20"/>
      <c r="N2093" s="20"/>
      <c r="O2093" s="20"/>
      <c r="P2093" s="20"/>
      <c r="Q2093" s="20"/>
      <c r="R2093" s="20"/>
    </row>
    <row r="2094" spans="13:18" x14ac:dyDescent="0.25">
      <c r="M2094" s="20"/>
      <c r="N2094" s="20"/>
      <c r="O2094" s="20"/>
      <c r="P2094" s="20"/>
      <c r="Q2094" s="20"/>
      <c r="R2094" s="20"/>
    </row>
    <row r="2095" spans="13:18" x14ac:dyDescent="0.25">
      <c r="M2095" s="20"/>
      <c r="N2095" s="20"/>
      <c r="O2095" s="20"/>
      <c r="P2095" s="20"/>
      <c r="Q2095" s="20"/>
      <c r="R2095" s="20"/>
    </row>
    <row r="2096" spans="13:18" x14ac:dyDescent="0.25">
      <c r="M2096" s="20"/>
      <c r="N2096" s="20"/>
      <c r="O2096" s="20"/>
      <c r="P2096" s="20"/>
      <c r="Q2096" s="20"/>
      <c r="R2096" s="20"/>
    </row>
    <row r="2097" spans="13:18" x14ac:dyDescent="0.25">
      <c r="M2097" s="20"/>
      <c r="N2097" s="20"/>
      <c r="O2097" s="20"/>
      <c r="P2097" s="20"/>
      <c r="Q2097" s="20"/>
      <c r="R2097" s="20"/>
    </row>
    <row r="2098" spans="13:18" x14ac:dyDescent="0.25">
      <c r="M2098" s="20"/>
      <c r="N2098" s="20"/>
      <c r="O2098" s="20"/>
      <c r="P2098" s="20"/>
      <c r="Q2098" s="20"/>
      <c r="R2098" s="20"/>
    </row>
    <row r="2099" spans="13:18" x14ac:dyDescent="0.25">
      <c r="M2099" s="20"/>
      <c r="N2099" s="20"/>
      <c r="O2099" s="20"/>
      <c r="P2099" s="20"/>
      <c r="Q2099" s="20"/>
      <c r="R2099" s="20"/>
    </row>
    <row r="2100" spans="13:18" x14ac:dyDescent="0.25">
      <c r="M2100" s="20"/>
      <c r="N2100" s="20"/>
      <c r="O2100" s="20"/>
      <c r="P2100" s="20"/>
      <c r="Q2100" s="20"/>
      <c r="R2100" s="20"/>
    </row>
    <row r="2101" spans="13:18" x14ac:dyDescent="0.25">
      <c r="M2101" s="20"/>
      <c r="N2101" s="20"/>
      <c r="O2101" s="20"/>
      <c r="P2101" s="20"/>
      <c r="Q2101" s="20"/>
      <c r="R2101" s="20"/>
    </row>
    <row r="2102" spans="13:18" x14ac:dyDescent="0.25">
      <c r="M2102" s="20"/>
      <c r="N2102" s="20"/>
      <c r="O2102" s="20"/>
      <c r="P2102" s="20"/>
      <c r="Q2102" s="20"/>
      <c r="R2102" s="20"/>
    </row>
    <row r="2103" spans="13:18" x14ac:dyDescent="0.25">
      <c r="M2103" s="20"/>
      <c r="N2103" s="20"/>
      <c r="O2103" s="20"/>
      <c r="P2103" s="20"/>
      <c r="Q2103" s="20"/>
      <c r="R2103" s="20"/>
    </row>
    <row r="2104" spans="13:18" x14ac:dyDescent="0.25">
      <c r="M2104" s="20"/>
      <c r="N2104" s="20"/>
      <c r="O2104" s="20"/>
      <c r="P2104" s="20"/>
      <c r="Q2104" s="20"/>
      <c r="R2104" s="20"/>
    </row>
    <row r="2105" spans="13:18" x14ac:dyDescent="0.25">
      <c r="M2105" s="20"/>
      <c r="N2105" s="20"/>
      <c r="O2105" s="20"/>
      <c r="P2105" s="20"/>
      <c r="Q2105" s="20"/>
      <c r="R2105" s="20"/>
    </row>
    <row r="2106" spans="13:18" x14ac:dyDescent="0.25">
      <c r="M2106" s="20"/>
      <c r="N2106" s="20"/>
      <c r="O2106" s="20"/>
      <c r="P2106" s="20"/>
      <c r="Q2106" s="20"/>
      <c r="R2106" s="20"/>
    </row>
    <row r="2107" spans="13:18" x14ac:dyDescent="0.25">
      <c r="M2107" s="20"/>
      <c r="N2107" s="20"/>
      <c r="O2107" s="20"/>
      <c r="P2107" s="20"/>
      <c r="Q2107" s="20"/>
      <c r="R2107" s="20"/>
    </row>
    <row r="2108" spans="13:18" x14ac:dyDescent="0.25">
      <c r="M2108" s="20"/>
      <c r="N2108" s="20"/>
      <c r="O2108" s="20"/>
      <c r="P2108" s="20"/>
      <c r="Q2108" s="20"/>
      <c r="R2108" s="20"/>
    </row>
    <row r="2109" spans="13:18" x14ac:dyDescent="0.25">
      <c r="M2109" s="20"/>
      <c r="N2109" s="20"/>
      <c r="O2109" s="20"/>
      <c r="P2109" s="20"/>
      <c r="Q2109" s="20"/>
      <c r="R2109" s="20"/>
    </row>
    <row r="2110" spans="13:18" x14ac:dyDescent="0.25">
      <c r="M2110" s="20"/>
      <c r="N2110" s="20"/>
      <c r="O2110" s="20"/>
      <c r="P2110" s="20"/>
      <c r="Q2110" s="20"/>
      <c r="R2110" s="20"/>
    </row>
    <row r="2111" spans="13:18" x14ac:dyDescent="0.25">
      <c r="M2111" s="20"/>
      <c r="N2111" s="20"/>
      <c r="O2111" s="20"/>
      <c r="P2111" s="20"/>
      <c r="Q2111" s="20"/>
      <c r="R2111" s="20"/>
    </row>
    <row r="2112" spans="13:18" x14ac:dyDescent="0.25">
      <c r="M2112" s="20"/>
      <c r="N2112" s="20"/>
      <c r="O2112" s="20"/>
      <c r="P2112" s="20"/>
      <c r="Q2112" s="20"/>
      <c r="R2112" s="20"/>
    </row>
    <row r="2113" spans="13:18" x14ac:dyDescent="0.25">
      <c r="M2113" s="20"/>
      <c r="N2113" s="20"/>
      <c r="O2113" s="20"/>
      <c r="P2113" s="20"/>
      <c r="Q2113" s="20"/>
      <c r="R2113" s="20"/>
    </row>
    <row r="2114" spans="13:18" x14ac:dyDescent="0.25">
      <c r="M2114" s="20"/>
      <c r="N2114" s="20"/>
      <c r="O2114" s="20"/>
      <c r="P2114" s="20"/>
      <c r="Q2114" s="20"/>
      <c r="R2114" s="20"/>
    </row>
    <row r="2115" spans="13:18" x14ac:dyDescent="0.25">
      <c r="M2115" s="20"/>
      <c r="N2115" s="20"/>
      <c r="O2115" s="20"/>
      <c r="P2115" s="20"/>
      <c r="Q2115" s="20"/>
      <c r="R2115" s="20"/>
    </row>
    <row r="2116" spans="13:18" x14ac:dyDescent="0.25">
      <c r="M2116" s="20"/>
      <c r="N2116" s="20"/>
      <c r="O2116" s="20"/>
      <c r="P2116" s="20"/>
      <c r="Q2116" s="20"/>
      <c r="R2116" s="20"/>
    </row>
    <row r="2117" spans="13:18" x14ac:dyDescent="0.25">
      <c r="M2117" s="20"/>
      <c r="N2117" s="20"/>
      <c r="O2117" s="20"/>
      <c r="P2117" s="20"/>
      <c r="Q2117" s="20"/>
      <c r="R2117" s="20"/>
    </row>
    <row r="2118" spans="13:18" x14ac:dyDescent="0.25">
      <c r="M2118" s="20"/>
      <c r="N2118" s="20"/>
      <c r="O2118" s="20"/>
      <c r="P2118" s="20"/>
      <c r="Q2118" s="20"/>
      <c r="R2118" s="20"/>
    </row>
    <row r="2119" spans="13:18" x14ac:dyDescent="0.25">
      <c r="M2119" s="20"/>
      <c r="N2119" s="20"/>
      <c r="O2119" s="20"/>
      <c r="P2119" s="20"/>
      <c r="Q2119" s="20"/>
      <c r="R2119" s="20"/>
    </row>
    <row r="2120" spans="13:18" x14ac:dyDescent="0.25">
      <c r="M2120" s="20"/>
      <c r="N2120" s="20"/>
      <c r="O2120" s="20"/>
      <c r="P2120" s="20"/>
      <c r="Q2120" s="20"/>
      <c r="R2120" s="20"/>
    </row>
    <row r="2121" spans="13:18" x14ac:dyDescent="0.25">
      <c r="M2121" s="20"/>
      <c r="N2121" s="20"/>
      <c r="O2121" s="20"/>
      <c r="P2121" s="20"/>
      <c r="Q2121" s="20"/>
      <c r="R2121" s="20"/>
    </row>
    <row r="2122" spans="13:18" x14ac:dyDescent="0.25">
      <c r="M2122" s="20"/>
      <c r="N2122" s="20"/>
      <c r="O2122" s="20"/>
      <c r="P2122" s="20"/>
      <c r="Q2122" s="20"/>
      <c r="R2122" s="20"/>
    </row>
    <row r="2123" spans="13:18" x14ac:dyDescent="0.25">
      <c r="M2123" s="20"/>
      <c r="N2123" s="20"/>
      <c r="O2123" s="20"/>
      <c r="P2123" s="20"/>
      <c r="Q2123" s="20"/>
      <c r="R2123" s="20"/>
    </row>
    <row r="2124" spans="13:18" x14ac:dyDescent="0.25">
      <c r="M2124" s="20"/>
      <c r="N2124" s="20"/>
      <c r="O2124" s="20"/>
      <c r="P2124" s="20"/>
      <c r="Q2124" s="20"/>
      <c r="R2124" s="20"/>
    </row>
    <row r="2125" spans="13:18" x14ac:dyDescent="0.25">
      <c r="M2125" s="20"/>
      <c r="N2125" s="20"/>
      <c r="O2125" s="20"/>
      <c r="P2125" s="20"/>
      <c r="Q2125" s="20"/>
      <c r="R2125" s="20"/>
    </row>
    <row r="2126" spans="13:18" x14ac:dyDescent="0.25">
      <c r="M2126" s="20"/>
      <c r="N2126" s="20"/>
      <c r="O2126" s="20"/>
      <c r="P2126" s="20"/>
      <c r="Q2126" s="20"/>
      <c r="R2126" s="20"/>
    </row>
    <row r="2127" spans="13:18" x14ac:dyDescent="0.25">
      <c r="M2127" s="20"/>
      <c r="N2127" s="20"/>
      <c r="O2127" s="20"/>
      <c r="P2127" s="20"/>
      <c r="Q2127" s="20"/>
      <c r="R2127" s="20"/>
    </row>
    <row r="2128" spans="13:18" x14ac:dyDescent="0.25">
      <c r="M2128" s="20"/>
      <c r="N2128" s="20"/>
      <c r="O2128" s="20"/>
      <c r="P2128" s="20"/>
      <c r="Q2128" s="20"/>
      <c r="R2128" s="20"/>
    </row>
    <row r="2129" spans="13:18" x14ac:dyDescent="0.25">
      <c r="M2129" s="20"/>
      <c r="N2129" s="20"/>
      <c r="O2129" s="20"/>
      <c r="P2129" s="20"/>
      <c r="Q2129" s="20"/>
      <c r="R2129" s="20"/>
    </row>
    <row r="2130" spans="13:18" x14ac:dyDescent="0.25">
      <c r="M2130" s="20"/>
      <c r="N2130" s="20"/>
      <c r="O2130" s="20"/>
      <c r="P2130" s="20"/>
      <c r="Q2130" s="20"/>
      <c r="R2130" s="20"/>
    </row>
    <row r="2131" spans="13:18" x14ac:dyDescent="0.25">
      <c r="M2131" s="20"/>
      <c r="N2131" s="20"/>
      <c r="O2131" s="20"/>
      <c r="P2131" s="20"/>
      <c r="Q2131" s="20"/>
      <c r="R2131" s="20"/>
    </row>
    <row r="2132" spans="13:18" x14ac:dyDescent="0.25">
      <c r="M2132" s="20"/>
      <c r="N2132" s="20"/>
      <c r="O2132" s="20"/>
      <c r="P2132" s="20"/>
      <c r="Q2132" s="20"/>
      <c r="R2132" s="20"/>
    </row>
    <row r="2133" spans="13:18" x14ac:dyDescent="0.25">
      <c r="M2133" s="20"/>
      <c r="N2133" s="20"/>
      <c r="O2133" s="20"/>
      <c r="P2133" s="20"/>
      <c r="Q2133" s="20"/>
      <c r="R2133" s="20"/>
    </row>
    <row r="2134" spans="13:18" x14ac:dyDescent="0.25">
      <c r="M2134" s="20"/>
      <c r="N2134" s="20"/>
      <c r="O2134" s="20"/>
      <c r="P2134" s="20"/>
      <c r="Q2134" s="20"/>
      <c r="R2134" s="20"/>
    </row>
    <row r="2135" spans="13:18" x14ac:dyDescent="0.25">
      <c r="M2135" s="20"/>
      <c r="N2135" s="20"/>
      <c r="O2135" s="20"/>
      <c r="P2135" s="20"/>
      <c r="Q2135" s="20"/>
      <c r="R2135" s="20"/>
    </row>
    <row r="2136" spans="13:18" x14ac:dyDescent="0.25">
      <c r="M2136" s="20"/>
      <c r="N2136" s="20"/>
      <c r="O2136" s="20"/>
      <c r="P2136" s="20"/>
      <c r="Q2136" s="20"/>
      <c r="R2136" s="20"/>
    </row>
    <row r="2137" spans="13:18" x14ac:dyDescent="0.25">
      <c r="M2137" s="20"/>
      <c r="N2137" s="20"/>
      <c r="O2137" s="20"/>
      <c r="P2137" s="20"/>
      <c r="Q2137" s="20"/>
      <c r="R2137" s="20"/>
    </row>
    <row r="2138" spans="13:18" x14ac:dyDescent="0.25">
      <c r="M2138" s="20"/>
      <c r="N2138" s="20"/>
      <c r="O2138" s="20"/>
      <c r="P2138" s="20"/>
      <c r="Q2138" s="20"/>
      <c r="R2138" s="20"/>
    </row>
    <row r="2139" spans="13:18" x14ac:dyDescent="0.25">
      <c r="M2139" s="20"/>
      <c r="N2139" s="20"/>
      <c r="O2139" s="20"/>
      <c r="P2139" s="20"/>
      <c r="Q2139" s="20"/>
      <c r="R2139" s="20"/>
    </row>
    <row r="2140" spans="13:18" x14ac:dyDescent="0.25">
      <c r="M2140" s="20"/>
      <c r="N2140" s="20"/>
      <c r="O2140" s="20"/>
      <c r="P2140" s="20"/>
      <c r="Q2140" s="20"/>
      <c r="R2140" s="20"/>
    </row>
    <row r="2141" spans="13:18" x14ac:dyDescent="0.25">
      <c r="M2141" s="20"/>
      <c r="N2141" s="20"/>
      <c r="O2141" s="20"/>
      <c r="P2141" s="20"/>
      <c r="Q2141" s="20"/>
      <c r="R2141" s="20"/>
    </row>
    <row r="2142" spans="13:18" x14ac:dyDescent="0.25">
      <c r="M2142" s="20"/>
      <c r="N2142" s="20"/>
      <c r="O2142" s="20"/>
      <c r="P2142" s="20"/>
      <c r="Q2142" s="20"/>
      <c r="R2142" s="20"/>
    </row>
    <row r="2143" spans="13:18" x14ac:dyDescent="0.25">
      <c r="M2143" s="20"/>
      <c r="N2143" s="20"/>
      <c r="O2143" s="20"/>
      <c r="P2143" s="20"/>
      <c r="Q2143" s="20"/>
      <c r="R2143" s="20"/>
    </row>
    <row r="2144" spans="13:18" x14ac:dyDescent="0.25">
      <c r="M2144" s="20"/>
      <c r="N2144" s="20"/>
      <c r="O2144" s="20"/>
      <c r="P2144" s="20"/>
      <c r="Q2144" s="20"/>
      <c r="R2144" s="20"/>
    </row>
    <row r="2145" spans="13:18" x14ac:dyDescent="0.25">
      <c r="M2145" s="20"/>
      <c r="N2145" s="20"/>
      <c r="O2145" s="20"/>
      <c r="P2145" s="20"/>
      <c r="Q2145" s="20"/>
      <c r="R2145" s="20"/>
    </row>
    <row r="2146" spans="13:18" x14ac:dyDescent="0.25">
      <c r="M2146" s="20"/>
      <c r="N2146" s="20"/>
      <c r="O2146" s="20"/>
      <c r="P2146" s="20"/>
      <c r="Q2146" s="20"/>
      <c r="R2146" s="20"/>
    </row>
    <row r="2147" spans="13:18" x14ac:dyDescent="0.25">
      <c r="M2147" s="20"/>
      <c r="N2147" s="20"/>
      <c r="O2147" s="20"/>
      <c r="P2147" s="20"/>
      <c r="Q2147" s="20"/>
      <c r="R2147" s="20"/>
    </row>
    <row r="2148" spans="13:18" x14ac:dyDescent="0.25">
      <c r="M2148" s="20"/>
      <c r="N2148" s="20"/>
      <c r="O2148" s="20"/>
      <c r="P2148" s="20"/>
      <c r="Q2148" s="20"/>
      <c r="R2148" s="20"/>
    </row>
    <row r="2149" spans="13:18" x14ac:dyDescent="0.25">
      <c r="M2149" s="20"/>
      <c r="N2149" s="20"/>
      <c r="O2149" s="20"/>
      <c r="P2149" s="20"/>
      <c r="Q2149" s="20"/>
      <c r="R2149" s="20"/>
    </row>
    <row r="2150" spans="13:18" x14ac:dyDescent="0.25">
      <c r="M2150" s="20"/>
      <c r="N2150" s="20"/>
      <c r="O2150" s="20"/>
      <c r="P2150" s="20"/>
      <c r="Q2150" s="20"/>
      <c r="R2150" s="20"/>
    </row>
    <row r="2151" spans="13:18" x14ac:dyDescent="0.25">
      <c r="M2151" s="20"/>
      <c r="N2151" s="20"/>
      <c r="O2151" s="20"/>
      <c r="P2151" s="20"/>
      <c r="Q2151" s="20"/>
      <c r="R2151" s="20"/>
    </row>
    <row r="2152" spans="13:18" x14ac:dyDescent="0.25">
      <c r="M2152" s="20"/>
      <c r="N2152" s="20"/>
      <c r="O2152" s="20"/>
      <c r="P2152" s="20"/>
      <c r="Q2152" s="20"/>
      <c r="R2152" s="20"/>
    </row>
    <row r="2153" spans="13:18" x14ac:dyDescent="0.25">
      <c r="M2153" s="20"/>
      <c r="N2153" s="20"/>
      <c r="O2153" s="20"/>
      <c r="P2153" s="20"/>
      <c r="Q2153" s="20"/>
      <c r="R2153" s="20"/>
    </row>
    <row r="2154" spans="13:18" x14ac:dyDescent="0.25">
      <c r="M2154" s="20"/>
      <c r="N2154" s="20"/>
      <c r="O2154" s="20"/>
      <c r="P2154" s="20"/>
      <c r="Q2154" s="20"/>
      <c r="R2154" s="20"/>
    </row>
    <row r="2155" spans="13:18" x14ac:dyDescent="0.25">
      <c r="M2155" s="20"/>
      <c r="N2155" s="20"/>
      <c r="O2155" s="20"/>
      <c r="P2155" s="20"/>
      <c r="Q2155" s="20"/>
      <c r="R2155" s="20"/>
    </row>
    <row r="2156" spans="13:18" x14ac:dyDescent="0.25">
      <c r="M2156" s="20"/>
      <c r="N2156" s="20"/>
      <c r="O2156" s="20"/>
      <c r="P2156" s="20"/>
      <c r="Q2156" s="20"/>
      <c r="R2156" s="20"/>
    </row>
    <row r="2157" spans="13:18" x14ac:dyDescent="0.25">
      <c r="M2157" s="20"/>
      <c r="N2157" s="20"/>
      <c r="O2157" s="20"/>
      <c r="P2157" s="20"/>
      <c r="Q2157" s="20"/>
      <c r="R2157" s="20"/>
    </row>
    <row r="2158" spans="13:18" x14ac:dyDescent="0.25">
      <c r="M2158" s="20"/>
      <c r="N2158" s="20"/>
      <c r="O2158" s="20"/>
      <c r="P2158" s="20"/>
      <c r="Q2158" s="20"/>
      <c r="R2158" s="20"/>
    </row>
    <row r="2159" spans="13:18" x14ac:dyDescent="0.25">
      <c r="M2159" s="20"/>
      <c r="N2159" s="20"/>
      <c r="O2159" s="20"/>
      <c r="P2159" s="20"/>
      <c r="Q2159" s="20"/>
      <c r="R2159" s="20"/>
    </row>
    <row r="2160" spans="13:18" x14ac:dyDescent="0.25">
      <c r="M2160" s="20"/>
      <c r="N2160" s="20"/>
      <c r="O2160" s="20"/>
      <c r="P2160" s="20"/>
      <c r="Q2160" s="20"/>
      <c r="R2160" s="20"/>
    </row>
    <row r="2161" spans="13:18" x14ac:dyDescent="0.25">
      <c r="M2161" s="20"/>
      <c r="N2161" s="20"/>
      <c r="O2161" s="20"/>
      <c r="P2161" s="20"/>
      <c r="Q2161" s="20"/>
      <c r="R2161" s="20"/>
    </row>
    <row r="2162" spans="13:18" x14ac:dyDescent="0.25">
      <c r="M2162" s="20"/>
      <c r="N2162" s="20"/>
      <c r="O2162" s="20"/>
      <c r="P2162" s="20"/>
      <c r="Q2162" s="20"/>
      <c r="R2162" s="20"/>
    </row>
    <row r="2163" spans="13:18" x14ac:dyDescent="0.25">
      <c r="M2163" s="20"/>
      <c r="N2163" s="20"/>
      <c r="O2163" s="20"/>
      <c r="P2163" s="20"/>
      <c r="Q2163" s="20"/>
      <c r="R2163" s="20"/>
    </row>
    <row r="2164" spans="13:18" x14ac:dyDescent="0.25">
      <c r="M2164" s="20"/>
      <c r="N2164" s="20"/>
      <c r="O2164" s="20"/>
      <c r="P2164" s="20"/>
      <c r="Q2164" s="20"/>
      <c r="R2164" s="20"/>
    </row>
    <row r="2165" spans="13:18" x14ac:dyDescent="0.25">
      <c r="M2165" s="20"/>
      <c r="N2165" s="20"/>
      <c r="O2165" s="20"/>
      <c r="P2165" s="20"/>
      <c r="Q2165" s="20"/>
      <c r="R2165" s="20"/>
    </row>
    <row r="2166" spans="13:18" x14ac:dyDescent="0.25">
      <c r="M2166" s="20"/>
      <c r="N2166" s="20"/>
      <c r="O2166" s="20"/>
      <c r="P2166" s="20"/>
      <c r="Q2166" s="20"/>
      <c r="R2166" s="20"/>
    </row>
    <row r="2167" spans="13:18" x14ac:dyDescent="0.25">
      <c r="M2167" s="20"/>
      <c r="N2167" s="20"/>
      <c r="O2167" s="20"/>
      <c r="P2167" s="20"/>
      <c r="Q2167" s="20"/>
      <c r="R2167" s="20"/>
    </row>
    <row r="2168" spans="13:18" x14ac:dyDescent="0.25">
      <c r="M2168" s="20"/>
      <c r="N2168" s="20"/>
      <c r="O2168" s="20"/>
      <c r="P2168" s="20"/>
      <c r="Q2168" s="20"/>
      <c r="R2168" s="20"/>
    </row>
    <row r="2169" spans="13:18" x14ac:dyDescent="0.25">
      <c r="M2169" s="20"/>
      <c r="N2169" s="20"/>
      <c r="O2169" s="20"/>
      <c r="P2169" s="20"/>
      <c r="Q2169" s="20"/>
      <c r="R2169" s="20"/>
    </row>
    <row r="2170" spans="13:18" x14ac:dyDescent="0.25">
      <c r="M2170" s="20"/>
      <c r="N2170" s="20"/>
      <c r="O2170" s="20"/>
      <c r="P2170" s="20"/>
      <c r="Q2170" s="20"/>
      <c r="R2170" s="20"/>
    </row>
    <row r="2171" spans="13:18" x14ac:dyDescent="0.25">
      <c r="M2171" s="20"/>
      <c r="N2171" s="20"/>
      <c r="O2171" s="20"/>
      <c r="P2171" s="20"/>
      <c r="Q2171" s="20"/>
      <c r="R2171" s="20"/>
    </row>
    <row r="2172" spans="13:18" x14ac:dyDescent="0.25">
      <c r="M2172" s="20"/>
      <c r="N2172" s="20"/>
      <c r="O2172" s="20"/>
      <c r="P2172" s="20"/>
      <c r="Q2172" s="20"/>
      <c r="R2172" s="20"/>
    </row>
    <row r="2173" spans="13:18" x14ac:dyDescent="0.25">
      <c r="M2173" s="20"/>
      <c r="N2173" s="20"/>
      <c r="O2173" s="20"/>
      <c r="P2173" s="20"/>
      <c r="Q2173" s="20"/>
      <c r="R2173" s="20"/>
    </row>
    <row r="2174" spans="13:18" x14ac:dyDescent="0.25">
      <c r="M2174" s="20"/>
      <c r="N2174" s="20"/>
      <c r="O2174" s="20"/>
      <c r="P2174" s="20"/>
      <c r="Q2174" s="20"/>
      <c r="R2174" s="20"/>
    </row>
    <row r="2175" spans="13:18" x14ac:dyDescent="0.25">
      <c r="M2175" s="20"/>
      <c r="N2175" s="20"/>
      <c r="O2175" s="20"/>
      <c r="P2175" s="20"/>
      <c r="Q2175" s="20"/>
      <c r="R2175" s="20"/>
    </row>
    <row r="2176" spans="13:18" x14ac:dyDescent="0.25">
      <c r="M2176" s="20"/>
      <c r="N2176" s="20"/>
      <c r="O2176" s="20"/>
      <c r="P2176" s="20"/>
      <c r="Q2176" s="20"/>
      <c r="R2176" s="20"/>
    </row>
    <row r="2177" spans="13:18" x14ac:dyDescent="0.25">
      <c r="M2177" s="20"/>
      <c r="N2177" s="20"/>
      <c r="O2177" s="20"/>
      <c r="P2177" s="20"/>
      <c r="Q2177" s="20"/>
      <c r="R2177" s="20"/>
    </row>
    <row r="2178" spans="13:18" x14ac:dyDescent="0.25">
      <c r="M2178" s="20"/>
      <c r="N2178" s="20"/>
      <c r="O2178" s="20"/>
      <c r="P2178" s="20"/>
      <c r="Q2178" s="20"/>
      <c r="R2178" s="20"/>
    </row>
    <row r="2179" spans="13:18" x14ac:dyDescent="0.25">
      <c r="M2179" s="20"/>
      <c r="N2179" s="20"/>
      <c r="O2179" s="20"/>
      <c r="P2179" s="20"/>
      <c r="Q2179" s="20"/>
      <c r="R2179" s="20"/>
    </row>
    <row r="2180" spans="13:18" x14ac:dyDescent="0.25">
      <c r="M2180" s="20"/>
      <c r="N2180" s="20"/>
      <c r="O2180" s="20"/>
      <c r="P2180" s="20"/>
      <c r="Q2180" s="20"/>
      <c r="R2180" s="20"/>
    </row>
    <row r="2181" spans="13:18" x14ac:dyDescent="0.25">
      <c r="M2181" s="20"/>
      <c r="N2181" s="20"/>
      <c r="O2181" s="20"/>
      <c r="P2181" s="20"/>
      <c r="Q2181" s="20"/>
      <c r="R2181" s="20"/>
    </row>
    <row r="2182" spans="13:18" x14ac:dyDescent="0.25">
      <c r="M2182" s="20"/>
      <c r="N2182" s="20"/>
      <c r="O2182" s="20"/>
      <c r="P2182" s="20"/>
      <c r="Q2182" s="20"/>
      <c r="R2182" s="20"/>
    </row>
    <row r="2183" spans="13:18" x14ac:dyDescent="0.25">
      <c r="M2183" s="20"/>
      <c r="N2183" s="20"/>
      <c r="O2183" s="20"/>
      <c r="P2183" s="20"/>
      <c r="Q2183" s="20"/>
      <c r="R2183" s="20"/>
    </row>
    <row r="2184" spans="13:18" x14ac:dyDescent="0.25">
      <c r="M2184" s="20"/>
      <c r="N2184" s="20"/>
      <c r="O2184" s="20"/>
      <c r="P2184" s="20"/>
      <c r="Q2184" s="20"/>
      <c r="R2184" s="20"/>
    </row>
    <row r="2185" spans="13:18" x14ac:dyDescent="0.25">
      <c r="M2185" s="20"/>
      <c r="N2185" s="20"/>
      <c r="O2185" s="20"/>
      <c r="P2185" s="20"/>
      <c r="Q2185" s="20"/>
      <c r="R2185" s="20"/>
    </row>
    <row r="2186" spans="13:18" x14ac:dyDescent="0.25">
      <c r="M2186" s="20"/>
      <c r="N2186" s="20"/>
      <c r="O2186" s="20"/>
      <c r="P2186" s="20"/>
      <c r="Q2186" s="20"/>
      <c r="R2186" s="20"/>
    </row>
    <row r="2187" spans="13:18" x14ac:dyDescent="0.25">
      <c r="M2187" s="20"/>
      <c r="N2187" s="20"/>
      <c r="O2187" s="20"/>
      <c r="P2187" s="20"/>
      <c r="Q2187" s="20"/>
      <c r="R2187" s="20"/>
    </row>
    <row r="2188" spans="13:18" x14ac:dyDescent="0.25">
      <c r="M2188" s="20"/>
      <c r="N2188" s="20"/>
      <c r="O2188" s="20"/>
      <c r="P2188" s="20"/>
      <c r="Q2188" s="20"/>
      <c r="R2188" s="20"/>
    </row>
    <row r="2189" spans="13:18" x14ac:dyDescent="0.25">
      <c r="M2189" s="20"/>
      <c r="N2189" s="20"/>
      <c r="O2189" s="20"/>
      <c r="P2189" s="20"/>
      <c r="Q2189" s="20"/>
      <c r="R2189" s="20"/>
    </row>
    <row r="2190" spans="13:18" x14ac:dyDescent="0.25">
      <c r="M2190" s="20"/>
      <c r="N2190" s="20"/>
      <c r="O2190" s="20"/>
      <c r="P2190" s="20"/>
      <c r="Q2190" s="20"/>
      <c r="R2190" s="20"/>
    </row>
    <row r="2191" spans="13:18" x14ac:dyDescent="0.25">
      <c r="M2191" s="20"/>
      <c r="N2191" s="20"/>
      <c r="O2191" s="20"/>
      <c r="P2191" s="20"/>
      <c r="Q2191" s="20"/>
      <c r="R2191" s="20"/>
    </row>
    <row r="2192" spans="13:18" x14ac:dyDescent="0.25">
      <c r="M2192" s="20"/>
      <c r="N2192" s="20"/>
      <c r="O2192" s="20"/>
      <c r="P2192" s="20"/>
      <c r="Q2192" s="20"/>
      <c r="R2192" s="20"/>
    </row>
    <row r="2193" spans="13:18" x14ac:dyDescent="0.25">
      <c r="M2193" s="20"/>
      <c r="N2193" s="20"/>
      <c r="O2193" s="20"/>
      <c r="P2193" s="20"/>
      <c r="Q2193" s="20"/>
      <c r="R2193" s="20"/>
    </row>
    <row r="2194" spans="13:18" x14ac:dyDescent="0.25">
      <c r="M2194" s="20"/>
      <c r="N2194" s="20"/>
      <c r="O2194" s="20"/>
      <c r="P2194" s="20"/>
      <c r="Q2194" s="20"/>
      <c r="R2194" s="20"/>
    </row>
    <row r="2195" spans="13:18" x14ac:dyDescent="0.25">
      <c r="M2195" s="20"/>
      <c r="N2195" s="20"/>
      <c r="O2195" s="20"/>
      <c r="P2195" s="20"/>
      <c r="Q2195" s="20"/>
      <c r="R2195" s="20"/>
    </row>
    <row r="2196" spans="13:18" x14ac:dyDescent="0.25">
      <c r="M2196" s="20"/>
      <c r="N2196" s="20"/>
      <c r="O2196" s="20"/>
      <c r="P2196" s="20"/>
      <c r="Q2196" s="20"/>
      <c r="R2196" s="20"/>
    </row>
    <row r="2197" spans="13:18" x14ac:dyDescent="0.25">
      <c r="M2197" s="20"/>
      <c r="N2197" s="20"/>
      <c r="O2197" s="20"/>
      <c r="P2197" s="20"/>
      <c r="Q2197" s="20"/>
      <c r="R2197" s="20"/>
    </row>
    <row r="2198" spans="13:18" x14ac:dyDescent="0.25">
      <c r="M2198" s="20"/>
      <c r="N2198" s="20"/>
      <c r="O2198" s="20"/>
      <c r="P2198" s="20"/>
      <c r="Q2198" s="20"/>
      <c r="R2198" s="20"/>
    </row>
    <row r="2199" spans="13:18" x14ac:dyDescent="0.25">
      <c r="M2199" s="20"/>
      <c r="N2199" s="20"/>
      <c r="O2199" s="20"/>
      <c r="P2199" s="20"/>
      <c r="Q2199" s="20"/>
      <c r="R2199" s="20"/>
    </row>
    <row r="2200" spans="13:18" x14ac:dyDescent="0.25">
      <c r="M2200" s="20"/>
      <c r="N2200" s="20"/>
      <c r="O2200" s="20"/>
      <c r="P2200" s="20"/>
      <c r="Q2200" s="20"/>
      <c r="R2200" s="20"/>
    </row>
    <row r="2201" spans="13:18" x14ac:dyDescent="0.25">
      <c r="M2201" s="20"/>
      <c r="N2201" s="20"/>
      <c r="O2201" s="20"/>
      <c r="P2201" s="20"/>
      <c r="Q2201" s="20"/>
      <c r="R2201" s="20"/>
    </row>
    <row r="2202" spans="13:18" x14ac:dyDescent="0.25">
      <c r="M2202" s="20"/>
      <c r="N2202" s="20"/>
      <c r="O2202" s="20"/>
      <c r="P2202" s="20"/>
      <c r="Q2202" s="20"/>
      <c r="R2202" s="20"/>
    </row>
    <row r="2203" spans="13:18" x14ac:dyDescent="0.25">
      <c r="M2203" s="20"/>
      <c r="N2203" s="20"/>
      <c r="O2203" s="20"/>
      <c r="P2203" s="20"/>
      <c r="Q2203" s="20"/>
      <c r="R2203" s="20"/>
    </row>
    <row r="2204" spans="13:18" x14ac:dyDescent="0.25">
      <c r="M2204" s="20"/>
      <c r="N2204" s="20"/>
      <c r="O2204" s="20"/>
      <c r="P2204" s="20"/>
      <c r="Q2204" s="20"/>
      <c r="R2204" s="20"/>
    </row>
    <row r="2205" spans="13:18" x14ac:dyDescent="0.25">
      <c r="M2205" s="20"/>
      <c r="N2205" s="20"/>
      <c r="O2205" s="20"/>
      <c r="P2205" s="20"/>
      <c r="Q2205" s="20"/>
      <c r="R2205" s="20"/>
    </row>
    <row r="2206" spans="13:18" x14ac:dyDescent="0.25">
      <c r="M2206" s="20"/>
      <c r="N2206" s="20"/>
      <c r="O2206" s="20"/>
      <c r="P2206" s="20"/>
      <c r="Q2206" s="20"/>
      <c r="R2206" s="20"/>
    </row>
    <row r="2207" spans="13:18" x14ac:dyDescent="0.25">
      <c r="M2207" s="20"/>
      <c r="N2207" s="20"/>
      <c r="O2207" s="20"/>
      <c r="P2207" s="20"/>
      <c r="Q2207" s="20"/>
      <c r="R2207" s="20"/>
    </row>
    <row r="2208" spans="13:18" x14ac:dyDescent="0.25">
      <c r="M2208" s="20"/>
      <c r="N2208" s="20"/>
      <c r="O2208" s="20"/>
      <c r="P2208" s="20"/>
      <c r="Q2208" s="20"/>
      <c r="R2208" s="20"/>
    </row>
    <row r="2209" spans="13:18" x14ac:dyDescent="0.25">
      <c r="M2209" s="20"/>
      <c r="N2209" s="20"/>
      <c r="O2209" s="20"/>
      <c r="P2209" s="20"/>
      <c r="Q2209" s="20"/>
      <c r="R2209" s="20"/>
    </row>
    <row r="2210" spans="13:18" x14ac:dyDescent="0.25">
      <c r="M2210" s="20"/>
      <c r="N2210" s="20"/>
      <c r="O2210" s="20"/>
      <c r="P2210" s="20"/>
      <c r="Q2210" s="20"/>
      <c r="R2210" s="20"/>
    </row>
    <row r="2211" spans="13:18" x14ac:dyDescent="0.25">
      <c r="M2211" s="20"/>
      <c r="N2211" s="20"/>
      <c r="O2211" s="20"/>
      <c r="P2211" s="20"/>
      <c r="Q2211" s="20"/>
      <c r="R2211" s="20"/>
    </row>
    <row r="2212" spans="13:18" x14ac:dyDescent="0.25">
      <c r="M2212" s="20"/>
      <c r="N2212" s="20"/>
      <c r="O2212" s="20"/>
      <c r="P2212" s="20"/>
      <c r="Q2212" s="20"/>
      <c r="R2212" s="20"/>
    </row>
    <row r="2213" spans="13:18" x14ac:dyDescent="0.25">
      <c r="M2213" s="20"/>
      <c r="N2213" s="20"/>
      <c r="O2213" s="20"/>
      <c r="P2213" s="20"/>
      <c r="Q2213" s="20"/>
      <c r="R2213" s="20"/>
    </row>
    <row r="2214" spans="13:18" x14ac:dyDescent="0.25">
      <c r="M2214" s="20"/>
      <c r="N2214" s="20"/>
      <c r="O2214" s="20"/>
      <c r="P2214" s="20"/>
      <c r="Q2214" s="20"/>
      <c r="R2214" s="20"/>
    </row>
    <row r="2215" spans="13:18" x14ac:dyDescent="0.25">
      <c r="M2215" s="20"/>
      <c r="N2215" s="20"/>
      <c r="O2215" s="20"/>
      <c r="P2215" s="20"/>
      <c r="Q2215" s="20"/>
      <c r="R2215" s="20"/>
    </row>
    <row r="2216" spans="13:18" x14ac:dyDescent="0.25">
      <c r="M2216" s="20"/>
      <c r="N2216" s="20"/>
      <c r="O2216" s="20"/>
      <c r="P2216" s="20"/>
      <c r="Q2216" s="20"/>
      <c r="R2216" s="20"/>
    </row>
    <row r="2217" spans="13:18" x14ac:dyDescent="0.25">
      <c r="M2217" s="20"/>
      <c r="N2217" s="20"/>
      <c r="O2217" s="20"/>
      <c r="P2217" s="20"/>
      <c r="Q2217" s="20"/>
      <c r="R2217" s="20"/>
    </row>
    <row r="2218" spans="13:18" x14ac:dyDescent="0.25">
      <c r="M2218" s="20"/>
      <c r="N2218" s="20"/>
      <c r="O2218" s="20"/>
      <c r="P2218" s="20"/>
      <c r="Q2218" s="20"/>
      <c r="R2218" s="20"/>
    </row>
    <row r="2219" spans="13:18" x14ac:dyDescent="0.25">
      <c r="M2219" s="20"/>
      <c r="N2219" s="20"/>
      <c r="O2219" s="20"/>
      <c r="P2219" s="20"/>
      <c r="Q2219" s="20"/>
      <c r="R2219" s="20"/>
    </row>
    <row r="2220" spans="13:18" x14ac:dyDescent="0.25">
      <c r="M2220" s="20"/>
      <c r="N2220" s="20"/>
      <c r="O2220" s="20"/>
      <c r="P2220" s="20"/>
      <c r="Q2220" s="20"/>
      <c r="R2220" s="20"/>
    </row>
    <row r="2221" spans="13:18" x14ac:dyDescent="0.25">
      <c r="M2221" s="20"/>
      <c r="N2221" s="20"/>
      <c r="O2221" s="20"/>
      <c r="P2221" s="20"/>
      <c r="Q2221" s="20"/>
      <c r="R2221" s="20"/>
    </row>
    <row r="2222" spans="13:18" x14ac:dyDescent="0.25">
      <c r="M2222" s="20"/>
      <c r="N2222" s="20"/>
      <c r="O2222" s="20"/>
      <c r="P2222" s="20"/>
      <c r="Q2222" s="20"/>
      <c r="R2222" s="20"/>
    </row>
    <row r="2223" spans="13:18" x14ac:dyDescent="0.25">
      <c r="M2223" s="20"/>
      <c r="N2223" s="20"/>
      <c r="O2223" s="20"/>
      <c r="P2223" s="20"/>
      <c r="Q2223" s="20"/>
      <c r="R2223" s="20"/>
    </row>
    <row r="2224" spans="13:18" x14ac:dyDescent="0.25">
      <c r="M2224" s="20"/>
      <c r="N2224" s="20"/>
      <c r="O2224" s="20"/>
      <c r="P2224" s="20"/>
      <c r="Q2224" s="20"/>
      <c r="R2224" s="20"/>
    </row>
    <row r="2225" spans="13:18" x14ac:dyDescent="0.25">
      <c r="M2225" s="20"/>
      <c r="N2225" s="20"/>
      <c r="O2225" s="20"/>
      <c r="P2225" s="20"/>
      <c r="Q2225" s="20"/>
      <c r="R2225" s="20"/>
    </row>
    <row r="2226" spans="13:18" x14ac:dyDescent="0.25">
      <c r="M2226" s="20"/>
      <c r="N2226" s="20"/>
      <c r="O2226" s="20"/>
      <c r="P2226" s="20"/>
      <c r="Q2226" s="20"/>
      <c r="R2226" s="20"/>
    </row>
    <row r="2227" spans="13:18" x14ac:dyDescent="0.25">
      <c r="M2227" s="20"/>
      <c r="N2227" s="20"/>
      <c r="O2227" s="20"/>
      <c r="P2227" s="20"/>
      <c r="Q2227" s="20"/>
      <c r="R2227" s="20"/>
    </row>
    <row r="2228" spans="13:18" x14ac:dyDescent="0.25">
      <c r="M2228" s="20"/>
      <c r="N2228" s="20"/>
      <c r="O2228" s="20"/>
      <c r="P2228" s="20"/>
      <c r="Q2228" s="20"/>
      <c r="R2228" s="20"/>
    </row>
    <row r="2229" spans="13:18" x14ac:dyDescent="0.25">
      <c r="M2229" s="20"/>
      <c r="N2229" s="20"/>
      <c r="O2229" s="20"/>
      <c r="P2229" s="20"/>
      <c r="Q2229" s="20"/>
      <c r="R2229" s="20"/>
    </row>
    <row r="2230" spans="13:18" x14ac:dyDescent="0.25">
      <c r="M2230" s="20"/>
      <c r="N2230" s="20"/>
      <c r="O2230" s="20"/>
      <c r="P2230" s="20"/>
      <c r="Q2230" s="20"/>
      <c r="R2230" s="20"/>
    </row>
    <row r="2231" spans="13:18" x14ac:dyDescent="0.25">
      <c r="M2231" s="20"/>
      <c r="N2231" s="20"/>
      <c r="O2231" s="20"/>
      <c r="P2231" s="20"/>
      <c r="Q2231" s="20"/>
      <c r="R2231" s="20"/>
    </row>
    <row r="2232" spans="13:18" x14ac:dyDescent="0.25">
      <c r="M2232" s="20"/>
      <c r="N2232" s="20"/>
      <c r="O2232" s="20"/>
      <c r="P2232" s="20"/>
      <c r="Q2232" s="20"/>
      <c r="R2232" s="20"/>
    </row>
    <row r="2233" spans="13:18" x14ac:dyDescent="0.25">
      <c r="M2233" s="20"/>
      <c r="N2233" s="20"/>
      <c r="O2233" s="20"/>
      <c r="P2233" s="20"/>
      <c r="Q2233" s="20"/>
      <c r="R2233" s="20"/>
    </row>
    <row r="2234" spans="13:18" x14ac:dyDescent="0.25">
      <c r="M2234" s="20"/>
      <c r="N2234" s="20"/>
      <c r="O2234" s="20"/>
      <c r="P2234" s="20"/>
      <c r="Q2234" s="20"/>
      <c r="R2234" s="20"/>
    </row>
    <row r="2235" spans="13:18" x14ac:dyDescent="0.25">
      <c r="M2235" s="20"/>
      <c r="N2235" s="20"/>
      <c r="O2235" s="20"/>
      <c r="P2235" s="20"/>
      <c r="Q2235" s="20"/>
      <c r="R2235" s="20"/>
    </row>
    <row r="2236" spans="13:18" x14ac:dyDescent="0.25">
      <c r="M2236" s="20"/>
      <c r="N2236" s="20"/>
      <c r="O2236" s="20"/>
      <c r="P2236" s="20"/>
      <c r="Q2236" s="20"/>
      <c r="R2236" s="20"/>
    </row>
    <row r="2237" spans="13:18" x14ac:dyDescent="0.25">
      <c r="M2237" s="20"/>
      <c r="N2237" s="20"/>
      <c r="O2237" s="20"/>
      <c r="P2237" s="20"/>
      <c r="Q2237" s="20"/>
      <c r="R2237" s="20"/>
    </row>
    <row r="2238" spans="13:18" x14ac:dyDescent="0.25">
      <c r="M2238" s="20"/>
      <c r="N2238" s="20"/>
      <c r="O2238" s="20"/>
      <c r="P2238" s="20"/>
      <c r="Q2238" s="20"/>
      <c r="R2238" s="20"/>
    </row>
    <row r="2239" spans="13:18" x14ac:dyDescent="0.25">
      <c r="M2239" s="20"/>
      <c r="N2239" s="20"/>
      <c r="O2239" s="20"/>
      <c r="P2239" s="20"/>
      <c r="Q2239" s="20"/>
      <c r="R2239" s="20"/>
    </row>
    <row r="2240" spans="13:18" x14ac:dyDescent="0.25">
      <c r="M2240" s="20"/>
      <c r="N2240" s="20"/>
      <c r="O2240" s="20"/>
      <c r="P2240" s="20"/>
      <c r="Q2240" s="20"/>
      <c r="R2240" s="20"/>
    </row>
    <row r="2241" spans="13:18" x14ac:dyDescent="0.25">
      <c r="M2241" s="20"/>
      <c r="N2241" s="20"/>
      <c r="O2241" s="20"/>
      <c r="P2241" s="20"/>
      <c r="Q2241" s="20"/>
      <c r="R2241" s="20"/>
    </row>
    <row r="2242" spans="13:18" x14ac:dyDescent="0.25">
      <c r="M2242" s="20"/>
      <c r="N2242" s="20"/>
      <c r="O2242" s="20"/>
      <c r="P2242" s="20"/>
      <c r="Q2242" s="20"/>
      <c r="R2242" s="20"/>
    </row>
    <row r="2243" spans="13:18" x14ac:dyDescent="0.25">
      <c r="M2243" s="20"/>
      <c r="N2243" s="20"/>
      <c r="O2243" s="20"/>
      <c r="P2243" s="20"/>
      <c r="Q2243" s="20"/>
      <c r="R2243" s="20"/>
    </row>
    <row r="2244" spans="13:18" x14ac:dyDescent="0.25">
      <c r="M2244" s="20"/>
      <c r="N2244" s="20"/>
      <c r="O2244" s="20"/>
      <c r="P2244" s="20"/>
      <c r="Q2244" s="20"/>
      <c r="R2244" s="20"/>
    </row>
    <row r="2245" spans="13:18" x14ac:dyDescent="0.25">
      <c r="M2245" s="20"/>
      <c r="N2245" s="20"/>
      <c r="O2245" s="20"/>
      <c r="P2245" s="20"/>
      <c r="Q2245" s="20"/>
      <c r="R2245" s="20"/>
    </row>
    <row r="2246" spans="13:18" x14ac:dyDescent="0.25">
      <c r="M2246" s="20"/>
      <c r="N2246" s="20"/>
      <c r="O2246" s="20"/>
      <c r="P2246" s="20"/>
      <c r="Q2246" s="20"/>
      <c r="R2246" s="20"/>
    </row>
    <row r="2247" spans="13:18" x14ac:dyDescent="0.25">
      <c r="M2247" s="20"/>
      <c r="N2247" s="20"/>
      <c r="O2247" s="20"/>
      <c r="P2247" s="20"/>
      <c r="Q2247" s="20"/>
      <c r="R2247" s="20"/>
    </row>
    <row r="2248" spans="13:18" x14ac:dyDescent="0.25">
      <c r="M2248" s="20"/>
      <c r="N2248" s="20"/>
      <c r="O2248" s="20"/>
      <c r="P2248" s="20"/>
      <c r="Q2248" s="20"/>
      <c r="R2248" s="20"/>
    </row>
    <row r="2249" spans="13:18" x14ac:dyDescent="0.25">
      <c r="M2249" s="20"/>
      <c r="N2249" s="20"/>
      <c r="O2249" s="20"/>
      <c r="P2249" s="20"/>
      <c r="Q2249" s="20"/>
      <c r="R2249" s="20"/>
    </row>
    <row r="2250" spans="13:18" x14ac:dyDescent="0.25">
      <c r="M2250" s="20"/>
      <c r="N2250" s="20"/>
      <c r="O2250" s="20"/>
      <c r="P2250" s="20"/>
      <c r="Q2250" s="20"/>
      <c r="R2250" s="20"/>
    </row>
    <row r="2251" spans="13:18" x14ac:dyDescent="0.25">
      <c r="M2251" s="20"/>
      <c r="N2251" s="20"/>
      <c r="O2251" s="20"/>
      <c r="P2251" s="20"/>
      <c r="Q2251" s="20"/>
      <c r="R2251" s="20"/>
    </row>
    <row r="2252" spans="13:18" x14ac:dyDescent="0.25">
      <c r="M2252" s="20"/>
      <c r="N2252" s="20"/>
      <c r="O2252" s="20"/>
      <c r="P2252" s="20"/>
      <c r="Q2252" s="20"/>
      <c r="R2252" s="20"/>
    </row>
    <row r="2253" spans="13:18" x14ac:dyDescent="0.25">
      <c r="M2253" s="20"/>
      <c r="N2253" s="20"/>
      <c r="O2253" s="20"/>
      <c r="P2253" s="20"/>
      <c r="Q2253" s="20"/>
      <c r="R2253" s="20"/>
    </row>
    <row r="2254" spans="13:18" x14ac:dyDescent="0.25">
      <c r="M2254" s="20"/>
      <c r="N2254" s="20"/>
      <c r="O2254" s="20"/>
      <c r="P2254" s="20"/>
      <c r="Q2254" s="20"/>
      <c r="R2254" s="20"/>
    </row>
    <row r="2255" spans="13:18" x14ac:dyDescent="0.25">
      <c r="M2255" s="20"/>
      <c r="N2255" s="20"/>
      <c r="O2255" s="20"/>
      <c r="P2255" s="20"/>
      <c r="Q2255" s="20"/>
      <c r="R2255" s="20"/>
    </row>
    <row r="2256" spans="13:18" x14ac:dyDescent="0.25">
      <c r="M2256" s="20"/>
      <c r="N2256" s="20"/>
      <c r="O2256" s="20"/>
      <c r="P2256" s="20"/>
      <c r="Q2256" s="20"/>
      <c r="R2256" s="20"/>
    </row>
    <row r="2257" spans="13:18" x14ac:dyDescent="0.25">
      <c r="M2257" s="20"/>
      <c r="N2257" s="20"/>
      <c r="O2257" s="20"/>
      <c r="P2257" s="20"/>
      <c r="Q2257" s="20"/>
      <c r="R2257" s="20"/>
    </row>
    <row r="2258" spans="13:18" x14ac:dyDescent="0.25">
      <c r="M2258" s="20"/>
      <c r="N2258" s="20"/>
      <c r="O2258" s="20"/>
      <c r="P2258" s="20"/>
      <c r="Q2258" s="20"/>
      <c r="R2258" s="20"/>
    </row>
    <row r="2259" spans="13:18" x14ac:dyDescent="0.25">
      <c r="M2259" s="20"/>
      <c r="N2259" s="20"/>
      <c r="O2259" s="20"/>
      <c r="P2259" s="20"/>
      <c r="Q2259" s="20"/>
      <c r="R2259" s="20"/>
    </row>
    <row r="2260" spans="13:18" x14ac:dyDescent="0.25">
      <c r="M2260" s="20"/>
      <c r="N2260" s="20"/>
      <c r="O2260" s="20"/>
      <c r="P2260" s="20"/>
      <c r="Q2260" s="20"/>
      <c r="R2260" s="20"/>
    </row>
    <row r="2261" spans="13:18" x14ac:dyDescent="0.25">
      <c r="M2261" s="20"/>
      <c r="N2261" s="20"/>
      <c r="O2261" s="20"/>
      <c r="P2261" s="20"/>
      <c r="Q2261" s="20"/>
      <c r="R2261" s="20"/>
    </row>
    <row r="2262" spans="13:18" x14ac:dyDescent="0.25">
      <c r="M2262" s="20"/>
      <c r="N2262" s="20"/>
      <c r="O2262" s="20"/>
      <c r="P2262" s="20"/>
      <c r="Q2262" s="20"/>
      <c r="R2262" s="20"/>
    </row>
    <row r="2263" spans="13:18" x14ac:dyDescent="0.25">
      <c r="M2263" s="20"/>
      <c r="N2263" s="20"/>
      <c r="O2263" s="20"/>
      <c r="P2263" s="20"/>
      <c r="Q2263" s="20"/>
      <c r="R2263" s="20"/>
    </row>
    <row r="2264" spans="13:18" x14ac:dyDescent="0.25">
      <c r="M2264" s="20"/>
      <c r="N2264" s="20"/>
      <c r="O2264" s="20"/>
      <c r="P2264" s="20"/>
      <c r="Q2264" s="20"/>
      <c r="R2264" s="20"/>
    </row>
    <row r="2265" spans="13:18" x14ac:dyDescent="0.25">
      <c r="M2265" s="20"/>
      <c r="N2265" s="20"/>
      <c r="O2265" s="20"/>
      <c r="P2265" s="20"/>
      <c r="Q2265" s="20"/>
      <c r="R2265" s="20"/>
    </row>
    <row r="2266" spans="13:18" x14ac:dyDescent="0.25">
      <c r="M2266" s="20"/>
      <c r="N2266" s="20"/>
      <c r="O2266" s="20"/>
      <c r="P2266" s="20"/>
      <c r="Q2266" s="20"/>
      <c r="R2266" s="20"/>
    </row>
    <row r="2267" spans="13:18" x14ac:dyDescent="0.25">
      <c r="M2267" s="20"/>
      <c r="N2267" s="20"/>
      <c r="O2267" s="20"/>
      <c r="P2267" s="20"/>
      <c r="Q2267" s="20"/>
      <c r="R2267" s="20"/>
    </row>
    <row r="2268" spans="13:18" x14ac:dyDescent="0.25">
      <c r="M2268" s="20"/>
      <c r="N2268" s="20"/>
      <c r="O2268" s="20"/>
      <c r="P2268" s="20"/>
      <c r="Q2268" s="20"/>
      <c r="R2268" s="20"/>
    </row>
    <row r="2269" spans="13:18" x14ac:dyDescent="0.25">
      <c r="M2269" s="20"/>
      <c r="N2269" s="20"/>
      <c r="O2269" s="20"/>
      <c r="P2269" s="20"/>
      <c r="Q2269" s="20"/>
      <c r="R2269" s="20"/>
    </row>
    <row r="2270" spans="13:18" x14ac:dyDescent="0.25">
      <c r="M2270" s="20"/>
      <c r="N2270" s="20"/>
      <c r="O2270" s="20"/>
      <c r="P2270" s="20"/>
      <c r="Q2270" s="20"/>
      <c r="R2270" s="20"/>
    </row>
    <row r="2271" spans="13:18" x14ac:dyDescent="0.25">
      <c r="M2271" s="20"/>
      <c r="N2271" s="20"/>
      <c r="O2271" s="20"/>
      <c r="P2271" s="20"/>
      <c r="Q2271" s="20"/>
      <c r="R2271" s="20"/>
    </row>
    <row r="2272" spans="13:18" x14ac:dyDescent="0.25">
      <c r="M2272" s="20"/>
      <c r="N2272" s="20"/>
      <c r="O2272" s="20"/>
      <c r="P2272" s="20"/>
      <c r="Q2272" s="20"/>
      <c r="R2272" s="20"/>
    </row>
    <row r="2273" spans="13:18" x14ac:dyDescent="0.25">
      <c r="M2273" s="20"/>
      <c r="N2273" s="20"/>
      <c r="O2273" s="20"/>
      <c r="P2273" s="20"/>
      <c r="Q2273" s="20"/>
      <c r="R2273" s="20"/>
    </row>
    <row r="2274" spans="13:18" x14ac:dyDescent="0.25">
      <c r="M2274" s="20"/>
      <c r="N2274" s="20"/>
      <c r="O2274" s="20"/>
      <c r="P2274" s="20"/>
      <c r="Q2274" s="20"/>
      <c r="R2274" s="20"/>
    </row>
    <row r="2275" spans="13:18" x14ac:dyDescent="0.25">
      <c r="M2275" s="20"/>
      <c r="N2275" s="20"/>
      <c r="O2275" s="20"/>
      <c r="P2275" s="20"/>
      <c r="Q2275" s="20"/>
      <c r="R2275" s="20"/>
    </row>
    <row r="2276" spans="13:18" x14ac:dyDescent="0.25">
      <c r="M2276" s="20"/>
      <c r="N2276" s="20"/>
      <c r="O2276" s="20"/>
      <c r="P2276" s="20"/>
      <c r="Q2276" s="20"/>
      <c r="R2276" s="20"/>
    </row>
    <row r="2277" spans="13:18" x14ac:dyDescent="0.25">
      <c r="M2277" s="20"/>
      <c r="N2277" s="20"/>
      <c r="O2277" s="20"/>
      <c r="P2277" s="20"/>
      <c r="Q2277" s="20"/>
      <c r="R2277" s="20"/>
    </row>
    <row r="2278" spans="13:18" x14ac:dyDescent="0.25">
      <c r="M2278" s="20"/>
      <c r="N2278" s="20"/>
      <c r="O2278" s="20"/>
      <c r="P2278" s="20"/>
      <c r="Q2278" s="20"/>
      <c r="R2278" s="20"/>
    </row>
    <row r="2279" spans="13:18" x14ac:dyDescent="0.25">
      <c r="M2279" s="20"/>
      <c r="N2279" s="20"/>
      <c r="O2279" s="20"/>
      <c r="P2279" s="20"/>
      <c r="Q2279" s="20"/>
      <c r="R2279" s="20"/>
    </row>
    <row r="2280" spans="13:18" x14ac:dyDescent="0.25">
      <c r="M2280" s="20"/>
      <c r="N2280" s="20"/>
      <c r="O2280" s="20"/>
      <c r="P2280" s="20"/>
      <c r="Q2280" s="20"/>
      <c r="R2280" s="20"/>
    </row>
    <row r="2281" spans="13:18" x14ac:dyDescent="0.25">
      <c r="M2281" s="20"/>
      <c r="N2281" s="20"/>
      <c r="O2281" s="20"/>
      <c r="P2281" s="20"/>
      <c r="Q2281" s="20"/>
      <c r="R2281" s="20"/>
    </row>
    <row r="2282" spans="13:18" x14ac:dyDescent="0.25">
      <c r="M2282" s="20"/>
      <c r="N2282" s="20"/>
      <c r="O2282" s="20"/>
      <c r="P2282" s="20"/>
      <c r="Q2282" s="20"/>
      <c r="R2282" s="20"/>
    </row>
    <row r="2283" spans="13:18" x14ac:dyDescent="0.25">
      <c r="M2283" s="20"/>
      <c r="N2283" s="20"/>
      <c r="O2283" s="20"/>
      <c r="P2283" s="20"/>
      <c r="Q2283" s="20"/>
      <c r="R2283" s="20"/>
    </row>
    <row r="2284" spans="13:18" x14ac:dyDescent="0.25">
      <c r="M2284" s="20"/>
      <c r="N2284" s="20"/>
      <c r="O2284" s="20"/>
      <c r="P2284" s="20"/>
      <c r="Q2284" s="20"/>
      <c r="R2284" s="20"/>
    </row>
    <row r="2285" spans="13:18" x14ac:dyDescent="0.25">
      <c r="M2285" s="20"/>
      <c r="N2285" s="20"/>
      <c r="O2285" s="20"/>
      <c r="P2285" s="20"/>
      <c r="Q2285" s="20"/>
      <c r="R2285" s="20"/>
    </row>
    <row r="2286" spans="13:18" x14ac:dyDescent="0.25">
      <c r="M2286" s="20"/>
      <c r="N2286" s="20"/>
      <c r="O2286" s="20"/>
      <c r="P2286" s="20"/>
      <c r="Q2286" s="20"/>
      <c r="R2286" s="20"/>
    </row>
    <row r="2287" spans="13:18" x14ac:dyDescent="0.25">
      <c r="M2287" s="20"/>
      <c r="N2287" s="20"/>
      <c r="O2287" s="20"/>
      <c r="P2287" s="20"/>
      <c r="Q2287" s="20"/>
      <c r="R2287" s="20"/>
    </row>
    <row r="2288" spans="13:18" x14ac:dyDescent="0.25">
      <c r="M2288" s="20"/>
      <c r="N2288" s="20"/>
      <c r="O2288" s="20"/>
      <c r="P2288" s="20"/>
      <c r="Q2288" s="20"/>
      <c r="R2288" s="20"/>
    </row>
    <row r="2289" spans="13:18" x14ac:dyDescent="0.25">
      <c r="M2289" s="20"/>
      <c r="N2289" s="20"/>
      <c r="O2289" s="20"/>
      <c r="P2289" s="20"/>
      <c r="Q2289" s="20"/>
      <c r="R2289" s="20"/>
    </row>
    <row r="2290" spans="13:18" x14ac:dyDescent="0.25">
      <c r="M2290" s="20"/>
      <c r="N2290" s="20"/>
      <c r="O2290" s="20"/>
      <c r="P2290" s="20"/>
      <c r="Q2290" s="20"/>
      <c r="R2290" s="20"/>
    </row>
    <row r="2291" spans="13:18" x14ac:dyDescent="0.25">
      <c r="M2291" s="20"/>
      <c r="N2291" s="20"/>
      <c r="O2291" s="20"/>
      <c r="P2291" s="20"/>
      <c r="Q2291" s="20"/>
      <c r="R2291" s="20"/>
    </row>
    <row r="2292" spans="13:18" x14ac:dyDescent="0.25">
      <c r="M2292" s="20"/>
      <c r="N2292" s="20"/>
      <c r="O2292" s="20"/>
      <c r="P2292" s="20"/>
      <c r="Q2292" s="20"/>
      <c r="R2292" s="20"/>
    </row>
    <row r="2293" spans="13:18" x14ac:dyDescent="0.25">
      <c r="M2293" s="20"/>
      <c r="N2293" s="20"/>
      <c r="O2293" s="20"/>
      <c r="P2293" s="20"/>
      <c r="Q2293" s="20"/>
      <c r="R2293" s="20"/>
    </row>
    <row r="2294" spans="13:18" x14ac:dyDescent="0.25">
      <c r="M2294" s="20"/>
      <c r="N2294" s="20"/>
      <c r="O2294" s="20"/>
      <c r="P2294" s="20"/>
      <c r="Q2294" s="20"/>
      <c r="R2294" s="20"/>
    </row>
    <row r="2295" spans="13:18" x14ac:dyDescent="0.25">
      <c r="M2295" s="20"/>
      <c r="N2295" s="20"/>
      <c r="O2295" s="20"/>
      <c r="P2295" s="20"/>
      <c r="Q2295" s="20"/>
      <c r="R2295" s="20"/>
    </row>
    <row r="2296" spans="13:18" x14ac:dyDescent="0.25">
      <c r="M2296" s="20"/>
      <c r="N2296" s="20"/>
      <c r="O2296" s="20"/>
      <c r="P2296" s="20"/>
      <c r="Q2296" s="20"/>
      <c r="R2296" s="20"/>
    </row>
    <row r="2297" spans="13:18" x14ac:dyDescent="0.25">
      <c r="M2297" s="20"/>
      <c r="N2297" s="20"/>
      <c r="O2297" s="20"/>
      <c r="P2297" s="20"/>
      <c r="Q2297" s="20"/>
      <c r="R2297" s="20"/>
    </row>
    <row r="2298" spans="13:18" x14ac:dyDescent="0.25">
      <c r="M2298" s="20"/>
      <c r="N2298" s="20"/>
      <c r="O2298" s="20"/>
      <c r="P2298" s="20"/>
      <c r="Q2298" s="20"/>
      <c r="R2298" s="20"/>
    </row>
    <row r="2299" spans="13:18" x14ac:dyDescent="0.25">
      <c r="M2299" s="20"/>
      <c r="N2299" s="20"/>
      <c r="O2299" s="20"/>
      <c r="P2299" s="20"/>
      <c r="Q2299" s="20"/>
      <c r="R2299" s="20"/>
    </row>
    <row r="2300" spans="13:18" x14ac:dyDescent="0.25">
      <c r="M2300" s="20"/>
      <c r="N2300" s="20"/>
      <c r="O2300" s="20"/>
      <c r="P2300" s="20"/>
      <c r="Q2300" s="20"/>
      <c r="R2300" s="20"/>
    </row>
    <row r="2301" spans="13:18" x14ac:dyDescent="0.25">
      <c r="M2301" s="20"/>
      <c r="N2301" s="20"/>
      <c r="O2301" s="20"/>
      <c r="P2301" s="20"/>
      <c r="Q2301" s="20"/>
      <c r="R2301" s="20"/>
    </row>
    <row r="2302" spans="13:18" x14ac:dyDescent="0.25">
      <c r="M2302" s="20"/>
      <c r="N2302" s="20"/>
      <c r="O2302" s="20"/>
      <c r="P2302" s="20"/>
      <c r="Q2302" s="20"/>
      <c r="R2302" s="20"/>
    </row>
    <row r="2303" spans="13:18" x14ac:dyDescent="0.25">
      <c r="M2303" s="20"/>
      <c r="N2303" s="20"/>
      <c r="O2303" s="20"/>
      <c r="P2303" s="20"/>
      <c r="Q2303" s="20"/>
      <c r="R2303" s="20"/>
    </row>
    <row r="2304" spans="13:18" x14ac:dyDescent="0.25">
      <c r="M2304" s="20"/>
      <c r="N2304" s="20"/>
      <c r="O2304" s="20"/>
      <c r="P2304" s="20"/>
      <c r="Q2304" s="20"/>
      <c r="R2304" s="20"/>
    </row>
    <row r="2305" spans="13:18" x14ac:dyDescent="0.25">
      <c r="M2305" s="20"/>
      <c r="N2305" s="20"/>
      <c r="O2305" s="20"/>
      <c r="P2305" s="20"/>
      <c r="Q2305" s="20"/>
      <c r="R2305" s="20"/>
    </row>
    <row r="2306" spans="13:18" x14ac:dyDescent="0.25">
      <c r="M2306" s="20"/>
      <c r="N2306" s="20"/>
      <c r="O2306" s="20"/>
      <c r="P2306" s="20"/>
      <c r="Q2306" s="20"/>
      <c r="R2306" s="20"/>
    </row>
    <row r="2307" spans="13:18" x14ac:dyDescent="0.25">
      <c r="M2307" s="20"/>
      <c r="N2307" s="20"/>
      <c r="O2307" s="20"/>
      <c r="P2307" s="20"/>
      <c r="Q2307" s="20"/>
      <c r="R2307" s="20"/>
    </row>
    <row r="2308" spans="13:18" x14ac:dyDescent="0.25">
      <c r="M2308" s="20"/>
      <c r="N2308" s="20"/>
      <c r="O2308" s="20"/>
      <c r="P2308" s="20"/>
      <c r="Q2308" s="20"/>
      <c r="R2308" s="20"/>
    </row>
    <row r="2309" spans="13:18" x14ac:dyDescent="0.25">
      <c r="M2309" s="20"/>
      <c r="N2309" s="20"/>
      <c r="O2309" s="20"/>
      <c r="P2309" s="20"/>
      <c r="Q2309" s="20"/>
      <c r="R2309" s="20"/>
    </row>
    <row r="2310" spans="13:18" x14ac:dyDescent="0.25">
      <c r="M2310" s="20"/>
      <c r="N2310" s="20"/>
      <c r="O2310" s="20"/>
      <c r="P2310" s="20"/>
      <c r="Q2310" s="20"/>
      <c r="R2310" s="20"/>
    </row>
    <row r="2311" spans="13:18" x14ac:dyDescent="0.25">
      <c r="M2311" s="20"/>
      <c r="N2311" s="20"/>
      <c r="O2311" s="20"/>
      <c r="P2311" s="20"/>
      <c r="Q2311" s="20"/>
      <c r="R2311" s="20"/>
    </row>
    <row r="2312" spans="13:18" x14ac:dyDescent="0.25">
      <c r="M2312" s="20"/>
      <c r="N2312" s="20"/>
      <c r="O2312" s="20"/>
      <c r="P2312" s="20"/>
      <c r="Q2312" s="20"/>
      <c r="R2312" s="20"/>
    </row>
    <row r="2313" spans="13:18" x14ac:dyDescent="0.25">
      <c r="M2313" s="20"/>
      <c r="N2313" s="20"/>
      <c r="O2313" s="20"/>
      <c r="P2313" s="20"/>
      <c r="Q2313" s="20"/>
      <c r="R2313" s="20"/>
    </row>
    <row r="2314" spans="13:18" x14ac:dyDescent="0.25">
      <c r="M2314" s="20"/>
      <c r="N2314" s="20"/>
      <c r="O2314" s="20"/>
      <c r="P2314" s="20"/>
      <c r="Q2314" s="20"/>
      <c r="R2314" s="20"/>
    </row>
    <row r="2315" spans="13:18" x14ac:dyDescent="0.25">
      <c r="M2315" s="20"/>
      <c r="N2315" s="20"/>
      <c r="O2315" s="20"/>
      <c r="P2315" s="20"/>
      <c r="Q2315" s="20"/>
      <c r="R2315" s="20"/>
    </row>
    <row r="2316" spans="13:18" x14ac:dyDescent="0.25">
      <c r="M2316" s="20"/>
      <c r="N2316" s="20"/>
      <c r="O2316" s="20"/>
      <c r="P2316" s="20"/>
      <c r="Q2316" s="20"/>
      <c r="R2316" s="20"/>
    </row>
    <row r="2317" spans="13:18" x14ac:dyDescent="0.25">
      <c r="M2317" s="20"/>
      <c r="N2317" s="20"/>
      <c r="O2317" s="20"/>
      <c r="P2317" s="20"/>
      <c r="Q2317" s="20"/>
      <c r="R2317" s="20"/>
    </row>
    <row r="2318" spans="13:18" x14ac:dyDescent="0.25">
      <c r="M2318" s="20"/>
      <c r="N2318" s="20"/>
      <c r="O2318" s="20"/>
      <c r="P2318" s="20"/>
      <c r="Q2318" s="20"/>
      <c r="R2318" s="20"/>
    </row>
    <row r="2319" spans="13:18" x14ac:dyDescent="0.25">
      <c r="M2319" s="20"/>
      <c r="N2319" s="20"/>
      <c r="O2319" s="20"/>
      <c r="P2319" s="20"/>
      <c r="Q2319" s="20"/>
      <c r="R2319" s="20"/>
    </row>
    <row r="2320" spans="13:18" x14ac:dyDescent="0.25">
      <c r="M2320" s="20"/>
      <c r="N2320" s="20"/>
      <c r="O2320" s="20"/>
      <c r="P2320" s="20"/>
      <c r="Q2320" s="20"/>
      <c r="R2320" s="20"/>
    </row>
    <row r="2321" spans="13:18" x14ac:dyDescent="0.25">
      <c r="M2321" s="20"/>
      <c r="N2321" s="20"/>
      <c r="O2321" s="20"/>
      <c r="P2321" s="20"/>
      <c r="Q2321" s="20"/>
      <c r="R2321" s="20"/>
    </row>
    <row r="2322" spans="13:18" x14ac:dyDescent="0.25">
      <c r="M2322" s="20"/>
      <c r="N2322" s="20"/>
      <c r="O2322" s="20"/>
      <c r="P2322" s="20"/>
      <c r="Q2322" s="20"/>
      <c r="R2322" s="20"/>
    </row>
    <row r="2323" spans="13:18" x14ac:dyDescent="0.25">
      <c r="M2323" s="20"/>
      <c r="N2323" s="20"/>
      <c r="O2323" s="20"/>
      <c r="P2323" s="20"/>
      <c r="Q2323" s="20"/>
      <c r="R2323" s="20"/>
    </row>
    <row r="2324" spans="13:18" x14ac:dyDescent="0.25">
      <c r="M2324" s="20"/>
      <c r="N2324" s="20"/>
      <c r="O2324" s="20"/>
      <c r="P2324" s="20"/>
      <c r="Q2324" s="20"/>
      <c r="R2324" s="20"/>
    </row>
    <row r="2325" spans="13:18" x14ac:dyDescent="0.25">
      <c r="M2325" s="20"/>
      <c r="N2325" s="20"/>
      <c r="O2325" s="20"/>
      <c r="P2325" s="20"/>
      <c r="Q2325" s="20"/>
      <c r="R2325" s="20"/>
    </row>
    <row r="2326" spans="13:18" x14ac:dyDescent="0.25">
      <c r="M2326" s="20"/>
      <c r="N2326" s="20"/>
      <c r="O2326" s="20"/>
      <c r="P2326" s="20"/>
      <c r="Q2326" s="20"/>
      <c r="R2326" s="20"/>
    </row>
    <row r="2327" spans="13:18" x14ac:dyDescent="0.25">
      <c r="M2327" s="20"/>
      <c r="N2327" s="20"/>
      <c r="O2327" s="20"/>
      <c r="P2327" s="20"/>
      <c r="Q2327" s="20"/>
      <c r="R2327" s="20"/>
    </row>
    <row r="2328" spans="13:18" x14ac:dyDescent="0.25">
      <c r="M2328" s="20"/>
      <c r="N2328" s="20"/>
      <c r="O2328" s="20"/>
      <c r="P2328" s="20"/>
      <c r="Q2328" s="20"/>
      <c r="R2328" s="20"/>
    </row>
    <row r="2329" spans="13:18" x14ac:dyDescent="0.25">
      <c r="M2329" s="20"/>
      <c r="N2329" s="20"/>
      <c r="O2329" s="20"/>
      <c r="P2329" s="20"/>
      <c r="Q2329" s="20"/>
      <c r="R2329" s="20"/>
    </row>
    <row r="2330" spans="13:18" x14ac:dyDescent="0.25">
      <c r="M2330" s="20"/>
      <c r="N2330" s="20"/>
      <c r="O2330" s="20"/>
      <c r="P2330" s="20"/>
      <c r="Q2330" s="20"/>
      <c r="R2330" s="20"/>
    </row>
    <row r="2331" spans="13:18" x14ac:dyDescent="0.25">
      <c r="M2331" s="20"/>
      <c r="N2331" s="20"/>
      <c r="O2331" s="20"/>
      <c r="P2331" s="20"/>
      <c r="Q2331" s="20"/>
      <c r="R2331" s="20"/>
    </row>
    <row r="2332" spans="13:18" x14ac:dyDescent="0.25">
      <c r="M2332" s="20"/>
      <c r="N2332" s="20"/>
      <c r="O2332" s="20"/>
      <c r="P2332" s="20"/>
      <c r="Q2332" s="20"/>
      <c r="R2332" s="20"/>
    </row>
    <row r="2333" spans="13:18" x14ac:dyDescent="0.25">
      <c r="M2333" s="20"/>
      <c r="N2333" s="20"/>
      <c r="O2333" s="20"/>
      <c r="P2333" s="20"/>
      <c r="Q2333" s="20"/>
      <c r="R2333" s="20"/>
    </row>
    <row r="2334" spans="13:18" x14ac:dyDescent="0.25">
      <c r="M2334" s="20"/>
      <c r="N2334" s="20"/>
      <c r="O2334" s="20"/>
      <c r="P2334" s="20"/>
      <c r="Q2334" s="20"/>
      <c r="R2334" s="20"/>
    </row>
    <row r="2335" spans="13:18" x14ac:dyDescent="0.25">
      <c r="M2335" s="20"/>
      <c r="N2335" s="20"/>
      <c r="O2335" s="20"/>
      <c r="P2335" s="20"/>
      <c r="Q2335" s="20"/>
      <c r="R2335" s="20"/>
    </row>
    <row r="2336" spans="13:18" x14ac:dyDescent="0.25">
      <c r="M2336" s="20"/>
      <c r="N2336" s="20"/>
      <c r="O2336" s="20"/>
      <c r="P2336" s="20"/>
      <c r="Q2336" s="20"/>
      <c r="R2336" s="20"/>
    </row>
    <row r="2337" spans="13:18" x14ac:dyDescent="0.25">
      <c r="M2337" s="20"/>
      <c r="N2337" s="20"/>
      <c r="O2337" s="20"/>
      <c r="P2337" s="20"/>
      <c r="Q2337" s="20"/>
      <c r="R2337" s="20"/>
    </row>
    <row r="2338" spans="13:18" x14ac:dyDescent="0.25">
      <c r="M2338" s="20"/>
      <c r="N2338" s="20"/>
      <c r="O2338" s="20"/>
      <c r="P2338" s="20"/>
      <c r="Q2338" s="20"/>
      <c r="R2338" s="20"/>
    </row>
    <row r="2339" spans="13:18" x14ac:dyDescent="0.25">
      <c r="M2339" s="20"/>
      <c r="N2339" s="20"/>
      <c r="O2339" s="20"/>
      <c r="P2339" s="20"/>
      <c r="Q2339" s="20"/>
      <c r="R2339" s="20"/>
    </row>
    <row r="2340" spans="13:18" x14ac:dyDescent="0.25">
      <c r="M2340" s="20"/>
      <c r="N2340" s="20"/>
      <c r="O2340" s="20"/>
      <c r="P2340" s="20"/>
      <c r="Q2340" s="20"/>
      <c r="R2340" s="20"/>
    </row>
    <row r="2341" spans="13:18" x14ac:dyDescent="0.25">
      <c r="M2341" s="20"/>
      <c r="N2341" s="20"/>
      <c r="O2341" s="20"/>
      <c r="P2341" s="20"/>
      <c r="Q2341" s="20"/>
      <c r="R2341" s="20"/>
    </row>
    <row r="2342" spans="13:18" x14ac:dyDescent="0.25">
      <c r="M2342" s="20"/>
      <c r="N2342" s="20"/>
      <c r="O2342" s="20"/>
      <c r="P2342" s="20"/>
      <c r="Q2342" s="20"/>
      <c r="R2342" s="20"/>
    </row>
    <row r="2343" spans="13:18" x14ac:dyDescent="0.25">
      <c r="M2343" s="20"/>
      <c r="N2343" s="20"/>
      <c r="O2343" s="20"/>
      <c r="P2343" s="20"/>
      <c r="Q2343" s="20"/>
      <c r="R2343" s="20"/>
    </row>
    <row r="2344" spans="13:18" x14ac:dyDescent="0.25">
      <c r="M2344" s="20"/>
      <c r="N2344" s="20"/>
      <c r="O2344" s="20"/>
      <c r="P2344" s="20"/>
      <c r="Q2344" s="20"/>
      <c r="R2344" s="20"/>
    </row>
    <row r="2345" spans="13:18" x14ac:dyDescent="0.25">
      <c r="M2345" s="20"/>
      <c r="N2345" s="20"/>
      <c r="O2345" s="20"/>
      <c r="P2345" s="20"/>
      <c r="Q2345" s="20"/>
      <c r="R2345" s="20"/>
    </row>
    <row r="2346" spans="13:18" x14ac:dyDescent="0.25">
      <c r="M2346" s="20"/>
      <c r="N2346" s="20"/>
      <c r="O2346" s="20"/>
      <c r="P2346" s="20"/>
      <c r="Q2346" s="20"/>
      <c r="R2346" s="20"/>
    </row>
    <row r="2347" spans="13:18" x14ac:dyDescent="0.25">
      <c r="M2347" s="20"/>
      <c r="N2347" s="20"/>
      <c r="O2347" s="20"/>
      <c r="P2347" s="20"/>
      <c r="Q2347" s="20"/>
      <c r="R2347" s="20"/>
    </row>
    <row r="2348" spans="13:18" x14ac:dyDescent="0.25">
      <c r="M2348" s="20"/>
      <c r="N2348" s="20"/>
      <c r="O2348" s="20"/>
      <c r="P2348" s="20"/>
      <c r="Q2348" s="20"/>
      <c r="R2348" s="20"/>
    </row>
    <row r="2349" spans="13:18" x14ac:dyDescent="0.25">
      <c r="M2349" s="20"/>
      <c r="N2349" s="20"/>
      <c r="O2349" s="20"/>
      <c r="P2349" s="20"/>
      <c r="Q2349" s="20"/>
      <c r="R2349" s="20"/>
    </row>
    <row r="2350" spans="13:18" x14ac:dyDescent="0.25">
      <c r="M2350" s="20"/>
      <c r="N2350" s="20"/>
      <c r="O2350" s="20"/>
      <c r="P2350" s="20"/>
      <c r="Q2350" s="20"/>
      <c r="R2350" s="20"/>
    </row>
    <row r="2351" spans="13:18" x14ac:dyDescent="0.25">
      <c r="M2351" s="20"/>
      <c r="N2351" s="20"/>
      <c r="O2351" s="20"/>
      <c r="P2351" s="20"/>
      <c r="Q2351" s="20"/>
      <c r="R2351" s="20"/>
    </row>
    <row r="2352" spans="13:18" x14ac:dyDescent="0.25">
      <c r="M2352" s="20"/>
      <c r="N2352" s="20"/>
      <c r="O2352" s="20"/>
      <c r="P2352" s="20"/>
      <c r="Q2352" s="20"/>
      <c r="R2352" s="20"/>
    </row>
    <row r="2353" spans="13:18" x14ac:dyDescent="0.25">
      <c r="M2353" s="20"/>
      <c r="N2353" s="20"/>
      <c r="O2353" s="20"/>
      <c r="P2353" s="20"/>
      <c r="Q2353" s="20"/>
      <c r="R2353" s="20"/>
    </row>
    <row r="2354" spans="13:18" x14ac:dyDescent="0.25">
      <c r="M2354" s="20"/>
      <c r="N2354" s="20"/>
      <c r="O2354" s="20"/>
      <c r="P2354" s="20"/>
      <c r="Q2354" s="20"/>
      <c r="R2354" s="20"/>
    </row>
    <row r="2355" spans="13:18" x14ac:dyDescent="0.25">
      <c r="M2355" s="20"/>
      <c r="N2355" s="20"/>
      <c r="O2355" s="20"/>
      <c r="P2355" s="20"/>
      <c r="Q2355" s="20"/>
      <c r="R2355" s="20"/>
    </row>
    <row r="2356" spans="13:18" x14ac:dyDescent="0.25">
      <c r="M2356" s="20"/>
      <c r="N2356" s="20"/>
      <c r="O2356" s="20"/>
      <c r="P2356" s="20"/>
      <c r="Q2356" s="20"/>
      <c r="R2356" s="20"/>
    </row>
    <row r="2357" spans="13:18" x14ac:dyDescent="0.25">
      <c r="M2357" s="20"/>
      <c r="N2357" s="20"/>
      <c r="O2357" s="20"/>
      <c r="P2357" s="20"/>
      <c r="Q2357" s="20"/>
      <c r="R2357" s="20"/>
    </row>
    <row r="2358" spans="13:18" x14ac:dyDescent="0.25">
      <c r="M2358" s="20"/>
      <c r="N2358" s="20"/>
      <c r="O2358" s="20"/>
      <c r="P2358" s="20"/>
      <c r="Q2358" s="20"/>
      <c r="R2358" s="20"/>
    </row>
    <row r="2359" spans="13:18" x14ac:dyDescent="0.25">
      <c r="M2359" s="20"/>
      <c r="N2359" s="20"/>
      <c r="O2359" s="20"/>
      <c r="P2359" s="20"/>
      <c r="Q2359" s="20"/>
      <c r="R2359" s="20"/>
    </row>
    <row r="2360" spans="13:18" x14ac:dyDescent="0.25">
      <c r="M2360" s="20"/>
      <c r="N2360" s="20"/>
      <c r="O2360" s="20"/>
      <c r="P2360" s="20"/>
      <c r="Q2360" s="20"/>
      <c r="R2360" s="20"/>
    </row>
    <row r="2361" spans="13:18" x14ac:dyDescent="0.25">
      <c r="M2361" s="20"/>
      <c r="N2361" s="20"/>
      <c r="O2361" s="20"/>
      <c r="P2361" s="20"/>
      <c r="Q2361" s="20"/>
      <c r="R2361" s="20"/>
    </row>
    <row r="2362" spans="13:18" x14ac:dyDescent="0.25">
      <c r="M2362" s="20"/>
      <c r="N2362" s="20"/>
      <c r="O2362" s="20"/>
      <c r="P2362" s="20"/>
      <c r="Q2362" s="20"/>
      <c r="R2362" s="20"/>
    </row>
    <row r="2363" spans="13:18" x14ac:dyDescent="0.25">
      <c r="M2363" s="20"/>
      <c r="N2363" s="20"/>
      <c r="O2363" s="20"/>
      <c r="P2363" s="20"/>
      <c r="Q2363" s="20"/>
      <c r="R2363" s="20"/>
    </row>
    <row r="2364" spans="13:18" x14ac:dyDescent="0.25">
      <c r="M2364" s="20"/>
      <c r="N2364" s="20"/>
      <c r="O2364" s="20"/>
      <c r="P2364" s="20"/>
      <c r="Q2364" s="20"/>
      <c r="R2364" s="20"/>
    </row>
    <row r="2365" spans="13:18" x14ac:dyDescent="0.25">
      <c r="M2365" s="20"/>
      <c r="N2365" s="20"/>
      <c r="O2365" s="20"/>
      <c r="P2365" s="20"/>
      <c r="Q2365" s="20"/>
      <c r="R2365" s="20"/>
    </row>
    <row r="2366" spans="13:18" x14ac:dyDescent="0.25">
      <c r="M2366" s="20"/>
      <c r="N2366" s="20"/>
      <c r="O2366" s="20"/>
      <c r="P2366" s="20"/>
      <c r="Q2366" s="20"/>
      <c r="R2366" s="20"/>
    </row>
    <row r="2367" spans="13:18" x14ac:dyDescent="0.25">
      <c r="M2367" s="20"/>
      <c r="N2367" s="20"/>
      <c r="O2367" s="20"/>
      <c r="P2367" s="20"/>
      <c r="Q2367" s="20"/>
      <c r="R2367" s="20"/>
    </row>
    <row r="2368" spans="13:18" x14ac:dyDescent="0.25">
      <c r="M2368" s="20"/>
      <c r="N2368" s="20"/>
      <c r="O2368" s="20"/>
      <c r="P2368" s="20"/>
      <c r="Q2368" s="20"/>
      <c r="R2368" s="20"/>
    </row>
    <row r="2369" spans="13:18" x14ac:dyDescent="0.25">
      <c r="M2369" s="20"/>
      <c r="N2369" s="20"/>
      <c r="O2369" s="20"/>
      <c r="P2369" s="20"/>
      <c r="Q2369" s="20"/>
      <c r="R2369" s="20"/>
    </row>
    <row r="2370" spans="13:18" x14ac:dyDescent="0.25">
      <c r="M2370" s="20"/>
      <c r="N2370" s="20"/>
      <c r="O2370" s="20"/>
      <c r="P2370" s="20"/>
      <c r="Q2370" s="20"/>
      <c r="R2370" s="20"/>
    </row>
    <row r="2371" spans="13:18" x14ac:dyDescent="0.25">
      <c r="M2371" s="20"/>
      <c r="N2371" s="20"/>
      <c r="O2371" s="20"/>
      <c r="P2371" s="20"/>
      <c r="Q2371" s="20"/>
      <c r="R2371" s="20"/>
    </row>
    <row r="2372" spans="13:18" x14ac:dyDescent="0.25">
      <c r="M2372" s="20"/>
      <c r="N2372" s="20"/>
      <c r="O2372" s="20"/>
      <c r="P2372" s="20"/>
      <c r="Q2372" s="20"/>
      <c r="R2372" s="20"/>
    </row>
    <row r="2373" spans="13:18" x14ac:dyDescent="0.25">
      <c r="M2373" s="20"/>
      <c r="N2373" s="20"/>
      <c r="O2373" s="20"/>
      <c r="P2373" s="20"/>
      <c r="Q2373" s="20"/>
      <c r="R2373" s="20"/>
    </row>
    <row r="2374" spans="13:18" x14ac:dyDescent="0.25">
      <c r="M2374" s="20"/>
      <c r="N2374" s="20"/>
      <c r="O2374" s="20"/>
      <c r="P2374" s="20"/>
      <c r="Q2374" s="20"/>
      <c r="R2374" s="20"/>
    </row>
    <row r="2375" spans="13:18" x14ac:dyDescent="0.25">
      <c r="M2375" s="20"/>
      <c r="N2375" s="20"/>
      <c r="O2375" s="20"/>
      <c r="P2375" s="20"/>
      <c r="Q2375" s="20"/>
      <c r="R2375" s="20"/>
    </row>
    <row r="2376" spans="13:18" x14ac:dyDescent="0.25">
      <c r="M2376" s="20"/>
      <c r="N2376" s="20"/>
      <c r="O2376" s="20"/>
      <c r="P2376" s="20"/>
      <c r="Q2376" s="20"/>
      <c r="R2376" s="20"/>
    </row>
    <row r="2377" spans="13:18" x14ac:dyDescent="0.25">
      <c r="M2377" s="20"/>
      <c r="N2377" s="20"/>
      <c r="O2377" s="20"/>
      <c r="P2377" s="20"/>
      <c r="Q2377" s="20"/>
      <c r="R2377" s="20"/>
    </row>
    <row r="2378" spans="13:18" x14ac:dyDescent="0.25">
      <c r="M2378" s="20"/>
      <c r="N2378" s="20"/>
      <c r="O2378" s="20"/>
      <c r="P2378" s="20"/>
      <c r="Q2378" s="20"/>
      <c r="R2378" s="20"/>
    </row>
    <row r="2379" spans="13:18" x14ac:dyDescent="0.25">
      <c r="M2379" s="20"/>
      <c r="N2379" s="20"/>
      <c r="O2379" s="20"/>
      <c r="P2379" s="20"/>
      <c r="Q2379" s="20"/>
      <c r="R2379" s="20"/>
    </row>
    <row r="2380" spans="13:18" x14ac:dyDescent="0.25">
      <c r="M2380" s="20"/>
      <c r="N2380" s="20"/>
      <c r="O2380" s="20"/>
      <c r="P2380" s="20"/>
      <c r="Q2380" s="20"/>
      <c r="R2380" s="20"/>
    </row>
    <row r="2381" spans="13:18" x14ac:dyDescent="0.25">
      <c r="M2381" s="20"/>
      <c r="N2381" s="20"/>
      <c r="O2381" s="20"/>
      <c r="P2381" s="20"/>
      <c r="Q2381" s="20"/>
      <c r="R2381" s="20"/>
    </row>
    <row r="2382" spans="13:18" x14ac:dyDescent="0.25">
      <c r="M2382" s="20"/>
      <c r="N2382" s="20"/>
      <c r="O2382" s="20"/>
      <c r="P2382" s="20"/>
      <c r="Q2382" s="20"/>
      <c r="R2382" s="20"/>
    </row>
    <row r="2383" spans="13:18" x14ac:dyDescent="0.25">
      <c r="M2383" s="20"/>
      <c r="N2383" s="20"/>
      <c r="O2383" s="20"/>
      <c r="P2383" s="20"/>
      <c r="Q2383" s="20"/>
      <c r="R2383" s="20"/>
    </row>
    <row r="2384" spans="13:18" x14ac:dyDescent="0.25">
      <c r="M2384" s="20"/>
      <c r="N2384" s="20"/>
      <c r="O2384" s="20"/>
      <c r="P2384" s="20"/>
      <c r="Q2384" s="20"/>
      <c r="R2384" s="20"/>
    </row>
    <row r="2385" spans="13:18" x14ac:dyDescent="0.25">
      <c r="M2385" s="20"/>
      <c r="N2385" s="20"/>
      <c r="O2385" s="20"/>
      <c r="P2385" s="20"/>
      <c r="Q2385" s="20"/>
      <c r="R2385" s="20"/>
    </row>
    <row r="2386" spans="13:18" x14ac:dyDescent="0.25">
      <c r="M2386" s="20"/>
      <c r="N2386" s="20"/>
      <c r="O2386" s="20"/>
      <c r="P2386" s="20"/>
      <c r="Q2386" s="20"/>
      <c r="R2386" s="20"/>
    </row>
    <row r="2387" spans="13:18" x14ac:dyDescent="0.25">
      <c r="M2387" s="20"/>
      <c r="N2387" s="20"/>
      <c r="O2387" s="20"/>
      <c r="P2387" s="20"/>
      <c r="Q2387" s="20"/>
      <c r="R2387" s="20"/>
    </row>
    <row r="2388" spans="13:18" x14ac:dyDescent="0.25">
      <c r="M2388" s="20"/>
      <c r="N2388" s="20"/>
      <c r="O2388" s="20"/>
      <c r="P2388" s="20"/>
      <c r="Q2388" s="20"/>
      <c r="R2388" s="20"/>
    </row>
    <row r="2389" spans="13:18" x14ac:dyDescent="0.25">
      <c r="M2389" s="20"/>
      <c r="N2389" s="20"/>
      <c r="O2389" s="20"/>
      <c r="P2389" s="20"/>
      <c r="Q2389" s="20"/>
      <c r="R2389" s="20"/>
    </row>
    <row r="2390" spans="13:18" x14ac:dyDescent="0.25">
      <c r="M2390" s="20"/>
      <c r="N2390" s="20"/>
      <c r="O2390" s="20"/>
      <c r="P2390" s="20"/>
      <c r="Q2390" s="20"/>
      <c r="R2390" s="20"/>
    </row>
    <row r="2391" spans="13:18" x14ac:dyDescent="0.25">
      <c r="M2391" s="20"/>
      <c r="N2391" s="20"/>
      <c r="O2391" s="20"/>
      <c r="P2391" s="20"/>
      <c r="Q2391" s="20"/>
      <c r="R2391" s="20"/>
    </row>
    <row r="2392" spans="13:18" x14ac:dyDescent="0.25">
      <c r="M2392" s="20"/>
      <c r="N2392" s="20"/>
      <c r="O2392" s="20"/>
      <c r="P2392" s="20"/>
      <c r="Q2392" s="20"/>
      <c r="R2392" s="20"/>
    </row>
    <row r="2393" spans="13:18" x14ac:dyDescent="0.25">
      <c r="M2393" s="20"/>
      <c r="N2393" s="20"/>
      <c r="O2393" s="20"/>
      <c r="P2393" s="20"/>
      <c r="Q2393" s="20"/>
      <c r="R2393" s="20"/>
    </row>
    <row r="2394" spans="13:18" x14ac:dyDescent="0.25">
      <c r="M2394" s="20"/>
      <c r="N2394" s="20"/>
      <c r="O2394" s="20"/>
      <c r="P2394" s="20"/>
      <c r="Q2394" s="20"/>
      <c r="R2394" s="20"/>
    </row>
    <row r="2395" spans="13:18" x14ac:dyDescent="0.25">
      <c r="M2395" s="20"/>
      <c r="N2395" s="20"/>
      <c r="O2395" s="20"/>
      <c r="P2395" s="20"/>
      <c r="Q2395" s="20"/>
      <c r="R2395" s="20"/>
    </row>
    <row r="2396" spans="13:18" x14ac:dyDescent="0.25">
      <c r="M2396" s="20"/>
      <c r="N2396" s="20"/>
      <c r="O2396" s="20"/>
      <c r="P2396" s="20"/>
      <c r="Q2396" s="20"/>
      <c r="R2396" s="20"/>
    </row>
    <row r="2397" spans="13:18" x14ac:dyDescent="0.25">
      <c r="M2397" s="20"/>
      <c r="N2397" s="20"/>
      <c r="O2397" s="20"/>
      <c r="P2397" s="20"/>
      <c r="Q2397" s="20"/>
      <c r="R2397" s="20"/>
    </row>
    <row r="2398" spans="13:18" x14ac:dyDescent="0.25">
      <c r="M2398" s="20"/>
      <c r="N2398" s="20"/>
      <c r="O2398" s="20"/>
      <c r="P2398" s="20"/>
      <c r="Q2398" s="20"/>
      <c r="R2398" s="20"/>
    </row>
    <row r="2399" spans="13:18" x14ac:dyDescent="0.25">
      <c r="M2399" s="20"/>
      <c r="N2399" s="20"/>
      <c r="O2399" s="20"/>
      <c r="P2399" s="20"/>
      <c r="Q2399" s="20"/>
      <c r="R2399" s="20"/>
    </row>
    <row r="2400" spans="13:18" x14ac:dyDescent="0.25">
      <c r="M2400" s="20"/>
      <c r="N2400" s="20"/>
      <c r="O2400" s="20"/>
      <c r="P2400" s="20"/>
      <c r="Q2400" s="20"/>
      <c r="R2400" s="20"/>
    </row>
    <row r="2401" spans="13:18" x14ac:dyDescent="0.25">
      <c r="M2401" s="20"/>
      <c r="N2401" s="20"/>
      <c r="O2401" s="20"/>
      <c r="P2401" s="20"/>
      <c r="Q2401" s="20"/>
      <c r="R2401" s="20"/>
    </row>
    <row r="2402" spans="13:18" x14ac:dyDescent="0.25">
      <c r="M2402" s="20"/>
      <c r="N2402" s="20"/>
      <c r="O2402" s="20"/>
      <c r="P2402" s="20"/>
      <c r="Q2402" s="20"/>
      <c r="R2402" s="20"/>
    </row>
    <row r="2403" spans="13:18" x14ac:dyDescent="0.25">
      <c r="M2403" s="20"/>
      <c r="N2403" s="20"/>
      <c r="O2403" s="20"/>
      <c r="P2403" s="20"/>
      <c r="Q2403" s="20"/>
      <c r="R2403" s="20"/>
    </row>
    <row r="2404" spans="13:18" x14ac:dyDescent="0.25">
      <c r="M2404" s="20"/>
      <c r="N2404" s="20"/>
      <c r="O2404" s="20"/>
      <c r="P2404" s="20"/>
      <c r="Q2404" s="20"/>
      <c r="R2404" s="20"/>
    </row>
    <row r="2405" spans="13:18" x14ac:dyDescent="0.25">
      <c r="M2405" s="20"/>
      <c r="N2405" s="20"/>
      <c r="O2405" s="20"/>
      <c r="P2405" s="20"/>
      <c r="Q2405" s="20"/>
      <c r="R2405" s="20"/>
    </row>
    <row r="2406" spans="13:18" x14ac:dyDescent="0.25">
      <c r="M2406" s="20"/>
      <c r="N2406" s="20"/>
      <c r="O2406" s="20"/>
      <c r="P2406" s="20"/>
      <c r="Q2406" s="20"/>
      <c r="R2406" s="20"/>
    </row>
    <row r="2407" spans="13:18" x14ac:dyDescent="0.25">
      <c r="M2407" s="20"/>
      <c r="N2407" s="20"/>
      <c r="O2407" s="20"/>
      <c r="P2407" s="20"/>
      <c r="Q2407" s="20"/>
      <c r="R2407" s="20"/>
    </row>
    <row r="2408" spans="13:18" x14ac:dyDescent="0.25">
      <c r="M2408" s="20"/>
      <c r="N2408" s="20"/>
      <c r="O2408" s="20"/>
      <c r="P2408" s="20"/>
      <c r="Q2408" s="20"/>
      <c r="R2408" s="20"/>
    </row>
    <row r="2409" spans="13:18" x14ac:dyDescent="0.25">
      <c r="M2409" s="20"/>
      <c r="N2409" s="20"/>
      <c r="O2409" s="20"/>
      <c r="P2409" s="20"/>
      <c r="Q2409" s="20"/>
      <c r="R2409" s="20"/>
    </row>
    <row r="2410" spans="13:18" x14ac:dyDescent="0.25">
      <c r="M2410" s="20"/>
      <c r="N2410" s="20"/>
      <c r="O2410" s="20"/>
      <c r="P2410" s="20"/>
      <c r="Q2410" s="20"/>
      <c r="R2410" s="20"/>
    </row>
    <row r="2411" spans="13:18" x14ac:dyDescent="0.25">
      <c r="M2411" s="20"/>
      <c r="N2411" s="20"/>
      <c r="O2411" s="20"/>
      <c r="P2411" s="20"/>
      <c r="Q2411" s="20"/>
      <c r="R2411" s="20"/>
    </row>
    <row r="2412" spans="13:18" x14ac:dyDescent="0.25">
      <c r="M2412" s="20"/>
      <c r="N2412" s="20"/>
      <c r="O2412" s="20"/>
      <c r="P2412" s="20"/>
      <c r="Q2412" s="20"/>
      <c r="R2412" s="20"/>
    </row>
    <row r="2413" spans="13:18" x14ac:dyDescent="0.25">
      <c r="M2413" s="20"/>
      <c r="N2413" s="20"/>
      <c r="O2413" s="20"/>
      <c r="P2413" s="20"/>
      <c r="Q2413" s="20"/>
      <c r="R2413" s="20"/>
    </row>
    <row r="2414" spans="13:18" x14ac:dyDescent="0.25">
      <c r="M2414" s="20"/>
      <c r="N2414" s="20"/>
      <c r="O2414" s="20"/>
      <c r="P2414" s="20"/>
      <c r="Q2414" s="20"/>
      <c r="R2414" s="20"/>
    </row>
    <row r="2415" spans="13:18" x14ac:dyDescent="0.25">
      <c r="M2415" s="20"/>
      <c r="N2415" s="20"/>
      <c r="O2415" s="20"/>
      <c r="P2415" s="20"/>
      <c r="Q2415" s="20"/>
      <c r="R2415" s="20"/>
    </row>
    <row r="2416" spans="13:18" x14ac:dyDescent="0.25">
      <c r="M2416" s="20"/>
      <c r="N2416" s="20"/>
      <c r="O2416" s="20"/>
      <c r="P2416" s="20"/>
      <c r="Q2416" s="20"/>
      <c r="R2416" s="20"/>
    </row>
    <row r="2417" spans="13:18" x14ac:dyDescent="0.25">
      <c r="M2417" s="20"/>
      <c r="N2417" s="20"/>
      <c r="O2417" s="20"/>
      <c r="P2417" s="20"/>
      <c r="Q2417" s="20"/>
      <c r="R2417" s="20"/>
    </row>
    <row r="2418" spans="13:18" x14ac:dyDescent="0.25">
      <c r="M2418" s="20"/>
      <c r="N2418" s="20"/>
      <c r="O2418" s="20"/>
      <c r="P2418" s="20"/>
      <c r="Q2418" s="20"/>
      <c r="R2418" s="20"/>
    </row>
    <row r="2419" spans="13:18" x14ac:dyDescent="0.25">
      <c r="M2419" s="20"/>
      <c r="N2419" s="20"/>
      <c r="O2419" s="20"/>
      <c r="P2419" s="20"/>
      <c r="Q2419" s="20"/>
      <c r="R2419" s="20"/>
    </row>
    <row r="2420" spans="13:18" x14ac:dyDescent="0.25">
      <c r="M2420" s="20"/>
      <c r="N2420" s="20"/>
      <c r="O2420" s="20"/>
      <c r="P2420" s="20"/>
      <c r="Q2420" s="20"/>
      <c r="R2420" s="20"/>
    </row>
    <row r="2421" spans="13:18" x14ac:dyDescent="0.25">
      <c r="M2421" s="20"/>
      <c r="N2421" s="20"/>
      <c r="O2421" s="20"/>
      <c r="P2421" s="20"/>
      <c r="Q2421" s="20"/>
      <c r="R2421" s="20"/>
    </row>
    <row r="2422" spans="13:18" x14ac:dyDescent="0.25">
      <c r="M2422" s="20"/>
      <c r="N2422" s="20"/>
      <c r="O2422" s="20"/>
      <c r="P2422" s="20"/>
      <c r="Q2422" s="20"/>
      <c r="R2422" s="20"/>
    </row>
    <row r="2423" spans="13:18" x14ac:dyDescent="0.25">
      <c r="M2423" s="20"/>
      <c r="N2423" s="20"/>
      <c r="O2423" s="20"/>
      <c r="P2423" s="20"/>
      <c r="Q2423" s="20"/>
      <c r="R2423" s="20"/>
    </row>
    <row r="2424" spans="13:18" x14ac:dyDescent="0.25">
      <c r="M2424" s="20"/>
      <c r="N2424" s="20"/>
      <c r="O2424" s="20"/>
      <c r="P2424" s="20"/>
      <c r="Q2424" s="20"/>
      <c r="R2424" s="20"/>
    </row>
    <row r="2425" spans="13:18" x14ac:dyDescent="0.25">
      <c r="M2425" s="20"/>
      <c r="N2425" s="20"/>
      <c r="O2425" s="20"/>
      <c r="P2425" s="20"/>
      <c r="Q2425" s="20"/>
      <c r="R2425" s="20"/>
    </row>
    <row r="2426" spans="13:18" x14ac:dyDescent="0.25">
      <c r="M2426" s="20"/>
      <c r="N2426" s="20"/>
      <c r="O2426" s="20"/>
      <c r="P2426" s="20"/>
      <c r="Q2426" s="20"/>
      <c r="R2426" s="20"/>
    </row>
    <row r="2427" spans="13:18" x14ac:dyDescent="0.25">
      <c r="M2427" s="20"/>
      <c r="N2427" s="20"/>
      <c r="O2427" s="20"/>
      <c r="P2427" s="20"/>
      <c r="Q2427" s="20"/>
      <c r="R2427" s="20"/>
    </row>
    <row r="2428" spans="13:18" x14ac:dyDescent="0.25">
      <c r="M2428" s="20"/>
      <c r="N2428" s="20"/>
      <c r="O2428" s="20"/>
      <c r="P2428" s="20"/>
      <c r="Q2428" s="20"/>
      <c r="R2428" s="20"/>
    </row>
    <row r="2429" spans="13:18" x14ac:dyDescent="0.25">
      <c r="M2429" s="20"/>
      <c r="N2429" s="20"/>
      <c r="O2429" s="20"/>
      <c r="P2429" s="20"/>
      <c r="Q2429" s="20"/>
      <c r="R2429" s="20"/>
    </row>
    <row r="2430" spans="13:18" x14ac:dyDescent="0.25">
      <c r="M2430" s="20"/>
      <c r="N2430" s="20"/>
      <c r="O2430" s="20"/>
      <c r="P2430" s="20"/>
      <c r="Q2430" s="20"/>
      <c r="R2430" s="20"/>
    </row>
    <row r="2431" spans="13:18" x14ac:dyDescent="0.25">
      <c r="M2431" s="20"/>
      <c r="N2431" s="20"/>
      <c r="O2431" s="20"/>
      <c r="P2431" s="20"/>
      <c r="Q2431" s="20"/>
      <c r="R2431" s="20"/>
    </row>
    <row r="2432" spans="13:18" x14ac:dyDescent="0.25">
      <c r="M2432" s="20"/>
      <c r="N2432" s="20"/>
      <c r="O2432" s="20"/>
      <c r="P2432" s="20"/>
      <c r="Q2432" s="20"/>
      <c r="R2432" s="20"/>
    </row>
    <row r="2433" spans="13:18" x14ac:dyDescent="0.25">
      <c r="M2433" s="20"/>
      <c r="N2433" s="20"/>
      <c r="O2433" s="20"/>
      <c r="P2433" s="20"/>
      <c r="Q2433" s="20"/>
      <c r="R2433" s="20"/>
    </row>
    <row r="2434" spans="13:18" x14ac:dyDescent="0.25">
      <c r="M2434" s="20"/>
      <c r="N2434" s="20"/>
      <c r="O2434" s="20"/>
      <c r="P2434" s="20"/>
      <c r="Q2434" s="20"/>
      <c r="R2434" s="20"/>
    </row>
    <row r="2435" spans="13:18" x14ac:dyDescent="0.25">
      <c r="M2435" s="20"/>
      <c r="N2435" s="20"/>
      <c r="O2435" s="20"/>
      <c r="P2435" s="20"/>
      <c r="Q2435" s="20"/>
      <c r="R2435" s="20"/>
    </row>
    <row r="2436" spans="13:18" x14ac:dyDescent="0.25">
      <c r="M2436" s="20"/>
      <c r="N2436" s="20"/>
      <c r="O2436" s="20"/>
      <c r="P2436" s="20"/>
      <c r="Q2436" s="20"/>
      <c r="R2436" s="20"/>
    </row>
    <row r="2437" spans="13:18" x14ac:dyDescent="0.25">
      <c r="M2437" s="20"/>
      <c r="N2437" s="20"/>
      <c r="O2437" s="20"/>
      <c r="P2437" s="20"/>
      <c r="Q2437" s="20"/>
      <c r="R2437" s="20"/>
    </row>
    <row r="2438" spans="13:18" x14ac:dyDescent="0.25">
      <c r="M2438" s="20"/>
      <c r="N2438" s="20"/>
      <c r="O2438" s="20"/>
      <c r="P2438" s="20"/>
      <c r="Q2438" s="20"/>
      <c r="R2438" s="20"/>
    </row>
    <row r="2439" spans="13:18" x14ac:dyDescent="0.25">
      <c r="M2439" s="20"/>
      <c r="N2439" s="20"/>
      <c r="O2439" s="20"/>
      <c r="P2439" s="20"/>
      <c r="Q2439" s="20"/>
      <c r="R2439" s="20"/>
    </row>
    <row r="2440" spans="13:18" x14ac:dyDescent="0.25">
      <c r="M2440" s="20"/>
      <c r="N2440" s="20"/>
      <c r="O2440" s="20"/>
      <c r="P2440" s="20"/>
      <c r="Q2440" s="20"/>
      <c r="R2440" s="20"/>
    </row>
    <row r="2441" spans="13:18" x14ac:dyDescent="0.25">
      <c r="M2441" s="20"/>
      <c r="N2441" s="20"/>
      <c r="O2441" s="20"/>
      <c r="P2441" s="20"/>
      <c r="Q2441" s="20"/>
      <c r="R2441" s="20"/>
    </row>
    <row r="2442" spans="13:18" x14ac:dyDescent="0.25">
      <c r="M2442" s="20"/>
      <c r="N2442" s="20"/>
      <c r="O2442" s="20"/>
      <c r="P2442" s="20"/>
      <c r="Q2442" s="20"/>
      <c r="R2442" s="20"/>
    </row>
    <row r="2443" spans="13:18" x14ac:dyDescent="0.25">
      <c r="M2443" s="20"/>
      <c r="N2443" s="20"/>
      <c r="O2443" s="20"/>
      <c r="P2443" s="20"/>
      <c r="Q2443" s="20"/>
      <c r="R2443" s="20"/>
    </row>
    <row r="2444" spans="13:18" x14ac:dyDescent="0.25">
      <c r="M2444" s="20"/>
      <c r="N2444" s="20"/>
      <c r="O2444" s="20"/>
      <c r="P2444" s="20"/>
      <c r="Q2444" s="20"/>
      <c r="R2444" s="20"/>
    </row>
    <row r="2445" spans="13:18" x14ac:dyDescent="0.25">
      <c r="M2445" s="20"/>
      <c r="N2445" s="20"/>
      <c r="O2445" s="20"/>
      <c r="P2445" s="20"/>
      <c r="Q2445" s="20"/>
      <c r="R2445" s="20"/>
    </row>
    <row r="2446" spans="13:18" x14ac:dyDescent="0.25">
      <c r="M2446" s="20"/>
      <c r="N2446" s="20"/>
      <c r="O2446" s="20"/>
      <c r="P2446" s="20"/>
      <c r="Q2446" s="20"/>
      <c r="R2446" s="20"/>
    </row>
    <row r="2447" spans="13:18" x14ac:dyDescent="0.25">
      <c r="M2447" s="20"/>
      <c r="N2447" s="20"/>
      <c r="O2447" s="20"/>
      <c r="P2447" s="20"/>
      <c r="Q2447" s="20"/>
      <c r="R2447" s="20"/>
    </row>
    <row r="2448" spans="13:18" x14ac:dyDescent="0.25">
      <c r="M2448" s="20"/>
      <c r="N2448" s="20"/>
      <c r="O2448" s="20"/>
      <c r="P2448" s="20"/>
      <c r="Q2448" s="20"/>
      <c r="R2448" s="20"/>
    </row>
    <row r="2449" spans="13:18" x14ac:dyDescent="0.25">
      <c r="M2449" s="20"/>
      <c r="N2449" s="20"/>
      <c r="O2449" s="20"/>
      <c r="P2449" s="20"/>
      <c r="Q2449" s="20"/>
      <c r="R2449" s="20"/>
    </row>
    <row r="2450" spans="13:18" x14ac:dyDescent="0.25">
      <c r="M2450" s="20"/>
      <c r="N2450" s="20"/>
      <c r="O2450" s="20"/>
      <c r="P2450" s="20"/>
      <c r="Q2450" s="20"/>
      <c r="R2450" s="20"/>
    </row>
    <row r="2451" spans="13:18" x14ac:dyDescent="0.25">
      <c r="M2451" s="20"/>
      <c r="N2451" s="20"/>
      <c r="O2451" s="20"/>
      <c r="P2451" s="20"/>
      <c r="Q2451" s="20"/>
      <c r="R2451" s="20"/>
    </row>
    <row r="2452" spans="13:18" x14ac:dyDescent="0.25">
      <c r="M2452" s="20"/>
      <c r="N2452" s="20"/>
      <c r="O2452" s="20"/>
      <c r="P2452" s="20"/>
      <c r="Q2452" s="20"/>
      <c r="R2452" s="20"/>
    </row>
    <row r="2453" spans="13:18" x14ac:dyDescent="0.25">
      <c r="M2453" s="20"/>
      <c r="N2453" s="20"/>
      <c r="O2453" s="20"/>
      <c r="P2453" s="20"/>
      <c r="Q2453" s="20"/>
      <c r="R2453" s="20"/>
    </row>
    <row r="2454" spans="13:18" x14ac:dyDescent="0.25">
      <c r="M2454" s="20"/>
      <c r="N2454" s="20"/>
      <c r="O2454" s="20"/>
      <c r="P2454" s="20"/>
      <c r="Q2454" s="20"/>
      <c r="R2454" s="20"/>
    </row>
    <row r="2455" spans="13:18" x14ac:dyDescent="0.25">
      <c r="M2455" s="20"/>
      <c r="N2455" s="20"/>
      <c r="O2455" s="20"/>
      <c r="P2455" s="20"/>
      <c r="Q2455" s="20"/>
      <c r="R2455" s="20"/>
    </row>
    <row r="2456" spans="13:18" x14ac:dyDescent="0.25">
      <c r="M2456" s="20"/>
      <c r="N2456" s="20"/>
      <c r="O2456" s="20"/>
      <c r="P2456" s="20"/>
      <c r="Q2456" s="20"/>
      <c r="R2456" s="20"/>
    </row>
    <row r="2457" spans="13:18" x14ac:dyDescent="0.25">
      <c r="M2457" s="20"/>
      <c r="N2457" s="20"/>
      <c r="O2457" s="20"/>
      <c r="P2457" s="20"/>
      <c r="Q2457" s="20"/>
      <c r="R2457" s="20"/>
    </row>
    <row r="2458" spans="13:18" x14ac:dyDescent="0.25">
      <c r="M2458" s="20"/>
      <c r="N2458" s="20"/>
      <c r="O2458" s="20"/>
      <c r="P2458" s="20"/>
      <c r="Q2458" s="20"/>
      <c r="R2458" s="20"/>
    </row>
    <row r="2459" spans="13:18" x14ac:dyDescent="0.25">
      <c r="M2459" s="20"/>
      <c r="N2459" s="20"/>
      <c r="O2459" s="20"/>
      <c r="P2459" s="20"/>
      <c r="Q2459" s="20"/>
      <c r="R2459" s="20"/>
    </row>
    <row r="2460" spans="13:18" x14ac:dyDescent="0.25">
      <c r="M2460" s="20"/>
      <c r="N2460" s="20"/>
      <c r="O2460" s="20"/>
      <c r="P2460" s="20"/>
      <c r="Q2460" s="20"/>
      <c r="R2460" s="20"/>
    </row>
    <row r="2461" spans="13:18" x14ac:dyDescent="0.25">
      <c r="M2461" s="20"/>
      <c r="N2461" s="20"/>
      <c r="O2461" s="20"/>
      <c r="P2461" s="20"/>
      <c r="Q2461" s="20"/>
      <c r="R2461" s="20"/>
    </row>
    <row r="2462" spans="13:18" x14ac:dyDescent="0.25">
      <c r="M2462" s="20"/>
      <c r="N2462" s="20"/>
      <c r="O2462" s="20"/>
      <c r="P2462" s="20"/>
      <c r="Q2462" s="20"/>
      <c r="R2462" s="20"/>
    </row>
    <row r="2463" spans="13:18" x14ac:dyDescent="0.25">
      <c r="M2463" s="20"/>
      <c r="N2463" s="20"/>
      <c r="O2463" s="20"/>
      <c r="P2463" s="20"/>
      <c r="Q2463" s="20"/>
      <c r="R2463" s="20"/>
    </row>
    <row r="2464" spans="13:18" x14ac:dyDescent="0.25">
      <c r="M2464" s="20"/>
      <c r="N2464" s="20"/>
      <c r="O2464" s="20"/>
      <c r="P2464" s="20"/>
      <c r="Q2464" s="20"/>
      <c r="R2464" s="20"/>
    </row>
    <row r="2465" spans="13:18" x14ac:dyDescent="0.25">
      <c r="M2465" s="20"/>
      <c r="N2465" s="20"/>
      <c r="O2465" s="20"/>
      <c r="P2465" s="20"/>
      <c r="Q2465" s="20"/>
      <c r="R2465" s="20"/>
    </row>
    <row r="2466" spans="13:18" x14ac:dyDescent="0.25">
      <c r="M2466" s="20"/>
      <c r="N2466" s="20"/>
      <c r="O2466" s="20"/>
      <c r="P2466" s="20"/>
      <c r="Q2466" s="20"/>
      <c r="R2466" s="20"/>
    </row>
    <row r="2467" spans="13:18" x14ac:dyDescent="0.25">
      <c r="M2467" s="20"/>
      <c r="N2467" s="20"/>
      <c r="O2467" s="20"/>
      <c r="P2467" s="20"/>
      <c r="Q2467" s="20"/>
      <c r="R2467" s="20"/>
    </row>
    <row r="2468" spans="13:18" x14ac:dyDescent="0.25">
      <c r="M2468" s="20"/>
      <c r="N2468" s="20"/>
      <c r="O2468" s="20"/>
      <c r="P2468" s="20"/>
      <c r="Q2468" s="20"/>
      <c r="R2468" s="20"/>
    </row>
    <row r="2469" spans="13:18" x14ac:dyDescent="0.25">
      <c r="M2469" s="20"/>
      <c r="N2469" s="20"/>
      <c r="O2469" s="20"/>
      <c r="P2469" s="20"/>
      <c r="Q2469" s="20"/>
      <c r="R2469" s="20"/>
    </row>
    <row r="2470" spans="13:18" x14ac:dyDescent="0.25">
      <c r="M2470" s="20"/>
      <c r="N2470" s="20"/>
      <c r="O2470" s="20"/>
      <c r="P2470" s="20"/>
      <c r="Q2470" s="20"/>
      <c r="R2470" s="20"/>
    </row>
    <row r="2471" spans="13:18" x14ac:dyDescent="0.25">
      <c r="M2471" s="20"/>
      <c r="N2471" s="20"/>
      <c r="O2471" s="20"/>
      <c r="P2471" s="20"/>
      <c r="Q2471" s="20"/>
      <c r="R2471" s="20"/>
    </row>
    <row r="2472" spans="13:18" x14ac:dyDescent="0.25">
      <c r="M2472" s="20"/>
      <c r="N2472" s="20"/>
      <c r="O2472" s="20"/>
      <c r="P2472" s="20"/>
      <c r="Q2472" s="20"/>
      <c r="R2472" s="20"/>
    </row>
    <row r="2473" spans="13:18" x14ac:dyDescent="0.25">
      <c r="M2473" s="20"/>
      <c r="N2473" s="20"/>
      <c r="O2473" s="20"/>
      <c r="P2473" s="20"/>
      <c r="Q2473" s="20"/>
      <c r="R2473" s="20"/>
    </row>
    <row r="2474" spans="13:18" x14ac:dyDescent="0.25">
      <c r="M2474" s="20"/>
      <c r="N2474" s="20"/>
      <c r="O2474" s="20"/>
      <c r="P2474" s="20"/>
      <c r="Q2474" s="20"/>
      <c r="R2474" s="20"/>
    </row>
    <row r="2475" spans="13:18" x14ac:dyDescent="0.25">
      <c r="M2475" s="20"/>
      <c r="N2475" s="20"/>
      <c r="O2475" s="20"/>
      <c r="P2475" s="20"/>
      <c r="Q2475" s="20"/>
      <c r="R2475" s="20"/>
    </row>
    <row r="2476" spans="13:18" x14ac:dyDescent="0.25">
      <c r="M2476" s="20"/>
      <c r="N2476" s="20"/>
      <c r="O2476" s="20"/>
      <c r="P2476" s="20"/>
      <c r="Q2476" s="20"/>
      <c r="R2476" s="20"/>
    </row>
    <row r="2477" spans="13:18" x14ac:dyDescent="0.25">
      <c r="M2477" s="20"/>
      <c r="N2477" s="20"/>
      <c r="O2477" s="20"/>
      <c r="P2477" s="20"/>
      <c r="Q2477" s="20"/>
      <c r="R2477" s="20"/>
    </row>
    <row r="2478" spans="13:18" x14ac:dyDescent="0.25">
      <c r="M2478" s="20"/>
      <c r="N2478" s="20"/>
      <c r="O2478" s="20"/>
      <c r="P2478" s="20"/>
      <c r="Q2478" s="20"/>
      <c r="R2478" s="20"/>
    </row>
    <row r="2479" spans="13:18" x14ac:dyDescent="0.25">
      <c r="M2479" s="20"/>
      <c r="N2479" s="20"/>
      <c r="O2479" s="20"/>
      <c r="P2479" s="20"/>
      <c r="Q2479" s="20"/>
      <c r="R2479" s="20"/>
    </row>
    <row r="2480" spans="13:18" x14ac:dyDescent="0.25">
      <c r="M2480" s="20"/>
      <c r="N2480" s="20"/>
      <c r="O2480" s="20"/>
      <c r="P2480" s="20"/>
      <c r="Q2480" s="20"/>
      <c r="R2480" s="20"/>
    </row>
    <row r="2481" spans="13:18" x14ac:dyDescent="0.25">
      <c r="M2481" s="20"/>
      <c r="N2481" s="20"/>
      <c r="O2481" s="20"/>
      <c r="P2481" s="20"/>
      <c r="Q2481" s="20"/>
      <c r="R2481" s="20"/>
    </row>
    <row r="2482" spans="13:18" x14ac:dyDescent="0.25">
      <c r="M2482" s="20"/>
      <c r="N2482" s="20"/>
      <c r="O2482" s="20"/>
      <c r="P2482" s="20"/>
      <c r="Q2482" s="20"/>
      <c r="R2482" s="20"/>
    </row>
    <row r="2483" spans="13:18" x14ac:dyDescent="0.25">
      <c r="M2483" s="20"/>
      <c r="N2483" s="20"/>
      <c r="O2483" s="20"/>
      <c r="P2483" s="20"/>
      <c r="Q2483" s="20"/>
      <c r="R2483" s="20"/>
    </row>
    <row r="2484" spans="13:18" x14ac:dyDescent="0.25">
      <c r="M2484" s="20"/>
      <c r="N2484" s="20"/>
      <c r="O2484" s="20"/>
      <c r="P2484" s="20"/>
      <c r="Q2484" s="20"/>
      <c r="R2484" s="20"/>
    </row>
    <row r="2485" spans="13:18" x14ac:dyDescent="0.25">
      <c r="M2485" s="20"/>
      <c r="N2485" s="20"/>
      <c r="O2485" s="20"/>
      <c r="P2485" s="20"/>
      <c r="Q2485" s="20"/>
      <c r="R2485" s="20"/>
    </row>
    <row r="2486" spans="13:18" x14ac:dyDescent="0.25">
      <c r="M2486" s="20"/>
      <c r="N2486" s="20"/>
      <c r="O2486" s="20"/>
      <c r="P2486" s="20"/>
      <c r="Q2486" s="20"/>
      <c r="R2486" s="20"/>
    </row>
    <row r="2487" spans="13:18" x14ac:dyDescent="0.25">
      <c r="M2487" s="20"/>
      <c r="N2487" s="20"/>
      <c r="O2487" s="20"/>
      <c r="P2487" s="20"/>
      <c r="Q2487" s="20"/>
      <c r="R2487" s="20"/>
    </row>
    <row r="2488" spans="13:18" x14ac:dyDescent="0.25">
      <c r="M2488" s="20"/>
      <c r="N2488" s="20"/>
      <c r="O2488" s="20"/>
      <c r="P2488" s="20"/>
      <c r="Q2488" s="20"/>
      <c r="R2488" s="20"/>
    </row>
    <row r="2489" spans="13:18" x14ac:dyDescent="0.25">
      <c r="M2489" s="20"/>
      <c r="N2489" s="20"/>
      <c r="O2489" s="20"/>
      <c r="P2489" s="20"/>
      <c r="Q2489" s="20"/>
      <c r="R2489" s="20"/>
    </row>
    <row r="2490" spans="13:18" x14ac:dyDescent="0.25">
      <c r="M2490" s="20"/>
      <c r="N2490" s="20"/>
      <c r="O2490" s="20"/>
      <c r="P2490" s="20"/>
      <c r="Q2490" s="20"/>
      <c r="R2490" s="20"/>
    </row>
    <row r="2491" spans="13:18" x14ac:dyDescent="0.25">
      <c r="M2491" s="20"/>
      <c r="N2491" s="20"/>
      <c r="O2491" s="20"/>
      <c r="P2491" s="20"/>
      <c r="Q2491" s="20"/>
      <c r="R2491" s="20"/>
    </row>
    <row r="2492" spans="13:18" x14ac:dyDescent="0.25">
      <c r="M2492" s="20"/>
      <c r="N2492" s="20"/>
      <c r="O2492" s="20"/>
      <c r="P2492" s="20"/>
      <c r="Q2492" s="20"/>
      <c r="R2492" s="20"/>
    </row>
    <row r="2493" spans="13:18" x14ac:dyDescent="0.25">
      <c r="M2493" s="20"/>
      <c r="N2493" s="20"/>
      <c r="O2493" s="20"/>
      <c r="P2493" s="20"/>
      <c r="Q2493" s="20"/>
      <c r="R2493" s="20"/>
    </row>
    <row r="2494" spans="13:18" x14ac:dyDescent="0.25">
      <c r="M2494" s="20"/>
      <c r="N2494" s="20"/>
      <c r="O2494" s="20"/>
      <c r="P2494" s="20"/>
      <c r="Q2494" s="20"/>
      <c r="R2494" s="20"/>
    </row>
    <row r="2495" spans="13:18" x14ac:dyDescent="0.25">
      <c r="M2495" s="20"/>
      <c r="N2495" s="20"/>
      <c r="O2495" s="20"/>
      <c r="P2495" s="20"/>
      <c r="Q2495" s="20"/>
      <c r="R2495" s="20"/>
    </row>
    <row r="2496" spans="13:18" x14ac:dyDescent="0.25">
      <c r="M2496" s="20"/>
      <c r="N2496" s="20"/>
      <c r="O2496" s="20"/>
      <c r="P2496" s="20"/>
      <c r="Q2496" s="20"/>
      <c r="R2496" s="20"/>
    </row>
    <row r="2497" spans="13:18" x14ac:dyDescent="0.25">
      <c r="M2497" s="20"/>
      <c r="N2497" s="20"/>
      <c r="O2497" s="20"/>
      <c r="P2497" s="20"/>
      <c r="Q2497" s="20"/>
      <c r="R2497" s="20"/>
    </row>
    <row r="2498" spans="13:18" x14ac:dyDescent="0.25">
      <c r="M2498" s="20"/>
      <c r="N2498" s="20"/>
      <c r="O2498" s="20"/>
      <c r="P2498" s="20"/>
      <c r="Q2498" s="20"/>
      <c r="R2498" s="20"/>
    </row>
    <row r="2499" spans="13:18" x14ac:dyDescent="0.25">
      <c r="M2499" s="20"/>
      <c r="N2499" s="20"/>
      <c r="O2499" s="20"/>
      <c r="P2499" s="20"/>
      <c r="Q2499" s="20"/>
      <c r="R2499" s="20"/>
    </row>
    <row r="2500" spans="13:18" x14ac:dyDescent="0.25">
      <c r="M2500" s="20"/>
      <c r="N2500" s="20"/>
      <c r="O2500" s="20"/>
      <c r="P2500" s="20"/>
      <c r="Q2500" s="20"/>
      <c r="R2500" s="20"/>
    </row>
    <row r="2501" spans="13:18" x14ac:dyDescent="0.25">
      <c r="M2501" s="20"/>
      <c r="N2501" s="20"/>
      <c r="O2501" s="20"/>
      <c r="P2501" s="20"/>
      <c r="Q2501" s="20"/>
      <c r="R2501" s="20"/>
    </row>
    <row r="2502" spans="13:18" x14ac:dyDescent="0.25">
      <c r="M2502" s="20"/>
      <c r="N2502" s="20"/>
      <c r="O2502" s="20"/>
      <c r="P2502" s="20"/>
      <c r="Q2502" s="20"/>
      <c r="R2502" s="20"/>
    </row>
    <row r="2503" spans="13:18" x14ac:dyDescent="0.25">
      <c r="M2503" s="20"/>
      <c r="N2503" s="20"/>
      <c r="O2503" s="20"/>
      <c r="P2503" s="20"/>
      <c r="Q2503" s="20"/>
      <c r="R2503" s="20"/>
    </row>
    <row r="2504" spans="13:18" x14ac:dyDescent="0.25">
      <c r="M2504" s="20"/>
      <c r="N2504" s="20"/>
      <c r="O2504" s="20"/>
      <c r="P2504" s="20"/>
      <c r="Q2504" s="20"/>
      <c r="R2504" s="20"/>
    </row>
    <row r="2505" spans="13:18" x14ac:dyDescent="0.25">
      <c r="M2505" s="20"/>
      <c r="N2505" s="20"/>
      <c r="O2505" s="20"/>
      <c r="P2505" s="20"/>
      <c r="Q2505" s="20"/>
      <c r="R2505" s="20"/>
    </row>
    <row r="2506" spans="13:18" x14ac:dyDescent="0.25">
      <c r="M2506" s="20"/>
      <c r="N2506" s="20"/>
      <c r="O2506" s="20"/>
      <c r="P2506" s="20"/>
      <c r="Q2506" s="20"/>
      <c r="R2506" s="20"/>
    </row>
    <row r="2507" spans="13:18" x14ac:dyDescent="0.25">
      <c r="M2507" s="20"/>
      <c r="N2507" s="20"/>
      <c r="O2507" s="20"/>
      <c r="P2507" s="20"/>
      <c r="Q2507" s="20"/>
      <c r="R2507" s="20"/>
    </row>
    <row r="2508" spans="13:18" x14ac:dyDescent="0.25">
      <c r="M2508" s="20"/>
      <c r="N2508" s="20"/>
      <c r="O2508" s="20"/>
      <c r="P2508" s="20"/>
      <c r="Q2508" s="20"/>
      <c r="R2508" s="20"/>
    </row>
    <row r="2509" spans="13:18" x14ac:dyDescent="0.25">
      <c r="M2509" s="20"/>
      <c r="N2509" s="20"/>
      <c r="O2509" s="20"/>
      <c r="P2509" s="20"/>
      <c r="Q2509" s="20"/>
      <c r="R2509" s="20"/>
    </row>
    <row r="2510" spans="13:18" x14ac:dyDescent="0.25">
      <c r="M2510" s="20"/>
      <c r="N2510" s="20"/>
      <c r="O2510" s="20"/>
      <c r="P2510" s="20"/>
      <c r="Q2510" s="20"/>
      <c r="R2510" s="20"/>
    </row>
    <row r="2511" spans="13:18" x14ac:dyDescent="0.25">
      <c r="M2511" s="20"/>
      <c r="N2511" s="20"/>
      <c r="O2511" s="20"/>
      <c r="P2511" s="20"/>
      <c r="Q2511" s="20"/>
      <c r="R2511" s="20"/>
    </row>
    <row r="2512" spans="13:18" x14ac:dyDescent="0.25">
      <c r="M2512" s="20"/>
      <c r="N2512" s="20"/>
      <c r="O2512" s="20"/>
      <c r="P2512" s="20"/>
      <c r="Q2512" s="20"/>
      <c r="R2512" s="20"/>
    </row>
    <row r="2513" spans="13:18" x14ac:dyDescent="0.25">
      <c r="M2513" s="20"/>
      <c r="N2513" s="20"/>
      <c r="O2513" s="20"/>
      <c r="P2513" s="20"/>
      <c r="Q2513" s="20"/>
      <c r="R2513" s="20"/>
    </row>
    <row r="2514" spans="13:18" x14ac:dyDescent="0.25">
      <c r="M2514" s="20"/>
      <c r="N2514" s="20"/>
      <c r="O2514" s="20"/>
      <c r="P2514" s="20"/>
      <c r="Q2514" s="20"/>
      <c r="R2514" s="20"/>
    </row>
    <row r="2515" spans="13:18" x14ac:dyDescent="0.25">
      <c r="M2515" s="20"/>
      <c r="N2515" s="20"/>
      <c r="O2515" s="20"/>
      <c r="P2515" s="20"/>
      <c r="Q2515" s="20"/>
      <c r="R2515" s="20"/>
    </row>
    <row r="2516" spans="13:18" x14ac:dyDescent="0.25">
      <c r="M2516" s="20"/>
      <c r="N2516" s="20"/>
      <c r="O2516" s="20"/>
      <c r="P2516" s="20"/>
      <c r="Q2516" s="20"/>
      <c r="R2516" s="20"/>
    </row>
    <row r="2517" spans="13:18" x14ac:dyDescent="0.25">
      <c r="M2517" s="20"/>
      <c r="N2517" s="20"/>
      <c r="O2517" s="20"/>
      <c r="P2517" s="20"/>
      <c r="Q2517" s="20"/>
      <c r="R2517" s="20"/>
    </row>
    <row r="2518" spans="13:18" x14ac:dyDescent="0.25">
      <c r="M2518" s="20"/>
      <c r="N2518" s="20"/>
      <c r="O2518" s="20"/>
      <c r="P2518" s="20"/>
      <c r="Q2518" s="20"/>
      <c r="R2518" s="20"/>
    </row>
    <row r="2519" spans="13:18" x14ac:dyDescent="0.25">
      <c r="M2519" s="20"/>
      <c r="N2519" s="20"/>
      <c r="O2519" s="20"/>
      <c r="P2519" s="20"/>
      <c r="Q2519" s="20"/>
      <c r="R2519" s="20"/>
    </row>
    <row r="2520" spans="13:18" x14ac:dyDescent="0.25">
      <c r="M2520" s="20"/>
      <c r="N2520" s="20"/>
      <c r="O2520" s="20"/>
      <c r="P2520" s="20"/>
      <c r="Q2520" s="20"/>
      <c r="R2520" s="20"/>
    </row>
    <row r="2521" spans="13:18" x14ac:dyDescent="0.25">
      <c r="M2521" s="20"/>
      <c r="N2521" s="20"/>
      <c r="O2521" s="20"/>
      <c r="P2521" s="20"/>
      <c r="Q2521" s="20"/>
      <c r="R2521" s="20"/>
    </row>
    <row r="2522" spans="13:18" x14ac:dyDescent="0.25">
      <c r="M2522" s="20"/>
      <c r="N2522" s="20"/>
      <c r="O2522" s="20"/>
      <c r="P2522" s="20"/>
      <c r="Q2522" s="20"/>
      <c r="R2522" s="20"/>
    </row>
    <row r="2523" spans="13:18" x14ac:dyDescent="0.25">
      <c r="M2523" s="20"/>
      <c r="N2523" s="20"/>
      <c r="O2523" s="20"/>
      <c r="P2523" s="20"/>
      <c r="Q2523" s="20"/>
      <c r="R2523" s="20"/>
    </row>
    <row r="2524" spans="13:18" x14ac:dyDescent="0.25">
      <c r="M2524" s="20"/>
      <c r="N2524" s="20"/>
      <c r="O2524" s="20"/>
      <c r="P2524" s="20"/>
      <c r="Q2524" s="20"/>
      <c r="R2524" s="20"/>
    </row>
    <row r="2525" spans="13:18" x14ac:dyDescent="0.25">
      <c r="M2525" s="20"/>
      <c r="N2525" s="20"/>
      <c r="O2525" s="20"/>
      <c r="P2525" s="20"/>
      <c r="Q2525" s="20"/>
      <c r="R2525" s="20"/>
    </row>
    <row r="2526" spans="13:18" x14ac:dyDescent="0.25">
      <c r="M2526" s="20"/>
      <c r="N2526" s="20"/>
      <c r="O2526" s="20"/>
      <c r="P2526" s="20"/>
      <c r="Q2526" s="20"/>
      <c r="R2526" s="20"/>
    </row>
    <row r="2527" spans="13:18" x14ac:dyDescent="0.25">
      <c r="M2527" s="20"/>
      <c r="N2527" s="20"/>
      <c r="O2527" s="20"/>
      <c r="P2527" s="20"/>
      <c r="Q2527" s="20"/>
      <c r="R2527" s="20"/>
    </row>
    <row r="2528" spans="13:18" x14ac:dyDescent="0.25">
      <c r="M2528" s="20"/>
      <c r="N2528" s="20"/>
      <c r="O2528" s="20"/>
      <c r="P2528" s="20"/>
      <c r="Q2528" s="20"/>
      <c r="R2528" s="20"/>
    </row>
    <row r="2529" spans="13:18" x14ac:dyDescent="0.25">
      <c r="M2529" s="20"/>
      <c r="N2529" s="20"/>
      <c r="O2529" s="20"/>
      <c r="P2529" s="20"/>
      <c r="Q2529" s="20"/>
      <c r="R2529" s="20"/>
    </row>
    <row r="2530" spans="13:18" x14ac:dyDescent="0.25">
      <c r="M2530" s="20"/>
      <c r="N2530" s="20"/>
      <c r="O2530" s="20"/>
      <c r="P2530" s="20"/>
      <c r="Q2530" s="20"/>
      <c r="R2530" s="20"/>
    </row>
    <row r="2531" spans="13:18" x14ac:dyDescent="0.25">
      <c r="M2531" s="20"/>
      <c r="N2531" s="20"/>
      <c r="O2531" s="20"/>
      <c r="P2531" s="20"/>
      <c r="Q2531" s="20"/>
      <c r="R2531" s="20"/>
    </row>
    <row r="2532" spans="13:18" x14ac:dyDescent="0.25">
      <c r="M2532" s="20"/>
      <c r="N2532" s="20"/>
      <c r="O2532" s="20"/>
      <c r="P2532" s="20"/>
      <c r="Q2532" s="20"/>
      <c r="R2532" s="20"/>
    </row>
    <row r="2533" spans="13:18" x14ac:dyDescent="0.25">
      <c r="M2533" s="20"/>
      <c r="N2533" s="20"/>
      <c r="O2533" s="20"/>
      <c r="P2533" s="20"/>
      <c r="Q2533" s="20"/>
      <c r="R2533" s="20"/>
    </row>
    <row r="2534" spans="13:18" x14ac:dyDescent="0.25">
      <c r="M2534" s="20"/>
      <c r="N2534" s="20"/>
      <c r="O2534" s="20"/>
      <c r="P2534" s="20"/>
      <c r="Q2534" s="20"/>
      <c r="R2534" s="20"/>
    </row>
    <row r="2535" spans="13:18" x14ac:dyDescent="0.25">
      <c r="M2535" s="20"/>
      <c r="N2535" s="20"/>
      <c r="O2535" s="20"/>
      <c r="P2535" s="20"/>
      <c r="Q2535" s="20"/>
      <c r="R2535" s="20"/>
    </row>
    <row r="2536" spans="13:18" x14ac:dyDescent="0.25">
      <c r="M2536" s="20"/>
      <c r="N2536" s="20"/>
      <c r="O2536" s="20"/>
      <c r="P2536" s="20"/>
      <c r="Q2536" s="20"/>
      <c r="R2536" s="20"/>
    </row>
    <row r="2537" spans="13:18" x14ac:dyDescent="0.25">
      <c r="M2537" s="20"/>
      <c r="N2537" s="20"/>
      <c r="O2537" s="20"/>
      <c r="P2537" s="20"/>
      <c r="Q2537" s="20"/>
      <c r="R2537" s="20"/>
    </row>
    <row r="2538" spans="13:18" x14ac:dyDescent="0.25">
      <c r="M2538" s="20"/>
      <c r="N2538" s="20"/>
      <c r="O2538" s="20"/>
      <c r="P2538" s="20"/>
      <c r="Q2538" s="20"/>
      <c r="R2538" s="20"/>
    </row>
    <row r="2539" spans="13:18" x14ac:dyDescent="0.25">
      <c r="M2539" s="20"/>
      <c r="N2539" s="20"/>
      <c r="O2539" s="20"/>
      <c r="P2539" s="20"/>
      <c r="Q2539" s="20"/>
      <c r="R2539" s="20"/>
    </row>
    <row r="2540" spans="13:18" x14ac:dyDescent="0.25">
      <c r="M2540" s="20"/>
      <c r="N2540" s="20"/>
      <c r="O2540" s="20"/>
      <c r="P2540" s="20"/>
      <c r="Q2540" s="20"/>
      <c r="R2540" s="20"/>
    </row>
    <row r="2541" spans="13:18" x14ac:dyDescent="0.25">
      <c r="M2541" s="20"/>
      <c r="N2541" s="20"/>
      <c r="O2541" s="20"/>
      <c r="P2541" s="20"/>
      <c r="Q2541" s="20"/>
      <c r="R2541" s="20"/>
    </row>
    <row r="2542" spans="13:18" x14ac:dyDescent="0.25">
      <c r="M2542" s="20"/>
      <c r="N2542" s="20"/>
      <c r="O2542" s="20"/>
      <c r="P2542" s="20"/>
      <c r="Q2542" s="20"/>
      <c r="R2542" s="20"/>
    </row>
    <row r="2543" spans="13:18" x14ac:dyDescent="0.25">
      <c r="M2543" s="20"/>
      <c r="N2543" s="20"/>
      <c r="O2543" s="20"/>
      <c r="P2543" s="20"/>
      <c r="Q2543" s="20"/>
      <c r="R2543" s="20"/>
    </row>
    <row r="2544" spans="13:18" x14ac:dyDescent="0.25">
      <c r="M2544" s="20"/>
      <c r="N2544" s="20"/>
      <c r="O2544" s="20"/>
      <c r="P2544" s="20"/>
      <c r="Q2544" s="20"/>
      <c r="R2544" s="20"/>
    </row>
    <row r="2545" spans="13:18" x14ac:dyDescent="0.25">
      <c r="M2545" s="20"/>
      <c r="N2545" s="20"/>
      <c r="O2545" s="20"/>
      <c r="P2545" s="20"/>
      <c r="Q2545" s="20"/>
      <c r="R2545" s="20"/>
    </row>
    <row r="2546" spans="13:18" x14ac:dyDescent="0.25">
      <c r="M2546" s="20"/>
      <c r="N2546" s="20"/>
      <c r="O2546" s="20"/>
      <c r="P2546" s="20"/>
      <c r="Q2546" s="20"/>
      <c r="R2546" s="20"/>
    </row>
    <row r="2547" spans="13:18" x14ac:dyDescent="0.25">
      <c r="M2547" s="20"/>
      <c r="N2547" s="20"/>
      <c r="O2547" s="20"/>
      <c r="P2547" s="20"/>
      <c r="Q2547" s="20"/>
      <c r="R2547" s="20"/>
    </row>
    <row r="2548" spans="13:18" x14ac:dyDescent="0.25">
      <c r="M2548" s="20"/>
      <c r="N2548" s="20"/>
      <c r="O2548" s="20"/>
      <c r="P2548" s="20"/>
      <c r="Q2548" s="20"/>
      <c r="R2548" s="20"/>
    </row>
    <row r="2549" spans="13:18" x14ac:dyDescent="0.25">
      <c r="M2549" s="20"/>
      <c r="N2549" s="20"/>
      <c r="O2549" s="20"/>
      <c r="P2549" s="20"/>
      <c r="Q2549" s="20"/>
      <c r="R2549" s="20"/>
    </row>
    <row r="2550" spans="13:18" x14ac:dyDescent="0.25">
      <c r="M2550" s="20"/>
      <c r="N2550" s="20"/>
      <c r="O2550" s="20"/>
      <c r="P2550" s="20"/>
      <c r="Q2550" s="20"/>
      <c r="R2550" s="20"/>
    </row>
    <row r="2551" spans="13:18" x14ac:dyDescent="0.25">
      <c r="M2551" s="20"/>
      <c r="N2551" s="20"/>
      <c r="O2551" s="20"/>
      <c r="P2551" s="20"/>
      <c r="Q2551" s="20"/>
      <c r="R2551" s="20"/>
    </row>
    <row r="2552" spans="13:18" x14ac:dyDescent="0.25">
      <c r="M2552" s="20"/>
      <c r="N2552" s="20"/>
      <c r="O2552" s="20"/>
      <c r="P2552" s="20"/>
      <c r="Q2552" s="20"/>
      <c r="R2552" s="20"/>
    </row>
    <row r="2553" spans="13:18" x14ac:dyDescent="0.25">
      <c r="M2553" s="20"/>
      <c r="N2553" s="20"/>
      <c r="O2553" s="20"/>
      <c r="P2553" s="20"/>
      <c r="Q2553" s="20"/>
      <c r="R2553" s="20"/>
    </row>
    <row r="2554" spans="13:18" x14ac:dyDescent="0.25">
      <c r="M2554" s="20"/>
      <c r="N2554" s="20"/>
      <c r="O2554" s="20"/>
      <c r="P2554" s="20"/>
      <c r="Q2554" s="20"/>
      <c r="R2554" s="20"/>
    </row>
    <row r="2555" spans="13:18" x14ac:dyDescent="0.25">
      <c r="M2555" s="20"/>
      <c r="N2555" s="20"/>
      <c r="O2555" s="20"/>
      <c r="P2555" s="20"/>
      <c r="Q2555" s="20"/>
      <c r="R2555" s="20"/>
    </row>
    <row r="2556" spans="13:18" x14ac:dyDescent="0.25">
      <c r="M2556" s="20"/>
      <c r="N2556" s="20"/>
      <c r="O2556" s="20"/>
      <c r="P2556" s="20"/>
      <c r="Q2556" s="20"/>
      <c r="R2556" s="20"/>
    </row>
    <row r="2557" spans="13:18" x14ac:dyDescent="0.25">
      <c r="M2557" s="20"/>
      <c r="N2557" s="20"/>
      <c r="O2557" s="20"/>
      <c r="P2557" s="20"/>
      <c r="Q2557" s="20"/>
      <c r="R2557" s="20"/>
    </row>
    <row r="2558" spans="13:18" x14ac:dyDescent="0.25">
      <c r="M2558" s="20"/>
      <c r="N2558" s="20"/>
      <c r="O2558" s="20"/>
      <c r="P2558" s="20"/>
      <c r="Q2558" s="20"/>
      <c r="R2558" s="20"/>
    </row>
    <row r="2559" spans="13:18" x14ac:dyDescent="0.25">
      <c r="M2559" s="20"/>
      <c r="N2559" s="20"/>
      <c r="O2559" s="20"/>
      <c r="P2559" s="20"/>
      <c r="Q2559" s="20"/>
      <c r="R2559" s="20"/>
    </row>
    <row r="2560" spans="13:18" x14ac:dyDescent="0.25">
      <c r="M2560" s="20"/>
      <c r="N2560" s="20"/>
      <c r="O2560" s="20"/>
      <c r="P2560" s="20"/>
      <c r="Q2560" s="20"/>
      <c r="R2560" s="20"/>
    </row>
    <row r="2561" spans="13:18" x14ac:dyDescent="0.25">
      <c r="M2561" s="20"/>
      <c r="N2561" s="20"/>
      <c r="O2561" s="20"/>
      <c r="P2561" s="20"/>
      <c r="Q2561" s="20"/>
      <c r="R2561" s="20"/>
    </row>
    <row r="2562" spans="13:18" x14ac:dyDescent="0.25">
      <c r="M2562" s="20"/>
      <c r="N2562" s="20"/>
      <c r="O2562" s="20"/>
      <c r="P2562" s="20"/>
      <c r="Q2562" s="20"/>
      <c r="R2562" s="20"/>
    </row>
    <row r="2563" spans="13:18" x14ac:dyDescent="0.25">
      <c r="M2563" s="20"/>
      <c r="N2563" s="20"/>
      <c r="O2563" s="20"/>
      <c r="P2563" s="20"/>
      <c r="Q2563" s="20"/>
      <c r="R2563" s="20"/>
    </row>
    <row r="2564" spans="13:18" x14ac:dyDescent="0.25">
      <c r="M2564" s="20"/>
      <c r="N2564" s="20"/>
      <c r="O2564" s="20"/>
      <c r="P2564" s="20"/>
      <c r="Q2564" s="20"/>
      <c r="R2564" s="20"/>
    </row>
    <row r="2565" spans="13:18" x14ac:dyDescent="0.25">
      <c r="M2565" s="20"/>
      <c r="N2565" s="20"/>
      <c r="O2565" s="20"/>
      <c r="P2565" s="20"/>
      <c r="Q2565" s="20"/>
      <c r="R2565" s="20"/>
    </row>
    <row r="2566" spans="13:18" x14ac:dyDescent="0.25">
      <c r="M2566" s="20"/>
      <c r="N2566" s="20"/>
      <c r="O2566" s="20"/>
      <c r="P2566" s="20"/>
      <c r="Q2566" s="20"/>
      <c r="R2566" s="20"/>
    </row>
    <row r="2567" spans="13:18" x14ac:dyDescent="0.25">
      <c r="M2567" s="20"/>
      <c r="N2567" s="20"/>
      <c r="O2567" s="20"/>
      <c r="P2567" s="20"/>
      <c r="Q2567" s="20"/>
      <c r="R2567" s="20"/>
    </row>
    <row r="2568" spans="13:18" x14ac:dyDescent="0.25">
      <c r="M2568" s="20"/>
      <c r="N2568" s="20"/>
      <c r="O2568" s="20"/>
      <c r="P2568" s="20"/>
      <c r="Q2568" s="20"/>
      <c r="R2568" s="20"/>
    </row>
    <row r="2569" spans="13:18" x14ac:dyDescent="0.25">
      <c r="M2569" s="20"/>
      <c r="N2569" s="20"/>
      <c r="O2569" s="20"/>
      <c r="P2569" s="20"/>
      <c r="Q2569" s="20"/>
      <c r="R2569" s="20"/>
    </row>
    <row r="2570" spans="13:18" x14ac:dyDescent="0.25">
      <c r="M2570" s="20"/>
      <c r="N2570" s="20"/>
      <c r="O2570" s="20"/>
      <c r="P2570" s="20"/>
      <c r="Q2570" s="20"/>
      <c r="R2570" s="20"/>
    </row>
    <row r="2571" spans="13:18" x14ac:dyDescent="0.25">
      <c r="M2571" s="20"/>
      <c r="N2571" s="20"/>
      <c r="O2571" s="20"/>
      <c r="P2571" s="20"/>
      <c r="Q2571" s="20"/>
      <c r="R2571" s="20"/>
    </row>
    <row r="2572" spans="13:18" x14ac:dyDescent="0.25">
      <c r="M2572" s="20"/>
      <c r="N2572" s="20"/>
      <c r="O2572" s="20"/>
      <c r="P2572" s="20"/>
      <c r="Q2572" s="20"/>
      <c r="R2572" s="20"/>
    </row>
    <row r="2573" spans="13:18" x14ac:dyDescent="0.25">
      <c r="M2573" s="20"/>
      <c r="N2573" s="20"/>
      <c r="O2573" s="20"/>
      <c r="P2573" s="20"/>
      <c r="Q2573" s="20"/>
      <c r="R2573" s="20"/>
    </row>
    <row r="2574" spans="13:18" x14ac:dyDescent="0.25">
      <c r="M2574" s="20"/>
      <c r="N2574" s="20"/>
      <c r="O2574" s="20"/>
      <c r="P2574" s="20"/>
      <c r="Q2574" s="20"/>
      <c r="R2574" s="20"/>
    </row>
    <row r="2575" spans="13:18" x14ac:dyDescent="0.25">
      <c r="M2575" s="20"/>
      <c r="N2575" s="20"/>
      <c r="O2575" s="20"/>
      <c r="P2575" s="20"/>
      <c r="Q2575" s="20"/>
      <c r="R2575" s="20"/>
    </row>
    <row r="2576" spans="13:18" x14ac:dyDescent="0.25">
      <c r="M2576" s="20"/>
      <c r="N2576" s="20"/>
      <c r="O2576" s="20"/>
      <c r="P2576" s="20"/>
      <c r="Q2576" s="20"/>
      <c r="R2576" s="20"/>
    </row>
    <row r="2577" spans="13:18" x14ac:dyDescent="0.25">
      <c r="M2577" s="20"/>
      <c r="N2577" s="20"/>
      <c r="O2577" s="20"/>
      <c r="P2577" s="20"/>
      <c r="Q2577" s="20"/>
      <c r="R2577" s="20"/>
    </row>
    <row r="2578" spans="13:18" x14ac:dyDescent="0.25">
      <c r="M2578" s="20"/>
      <c r="N2578" s="20"/>
      <c r="O2578" s="20"/>
      <c r="P2578" s="20"/>
      <c r="Q2578" s="20"/>
      <c r="R2578" s="20"/>
    </row>
    <row r="2579" spans="13:18" x14ac:dyDescent="0.25">
      <c r="M2579" s="20"/>
      <c r="N2579" s="20"/>
      <c r="O2579" s="20"/>
      <c r="P2579" s="20"/>
      <c r="Q2579" s="20"/>
      <c r="R2579" s="20"/>
    </row>
    <row r="2580" spans="13:18" x14ac:dyDescent="0.25">
      <c r="M2580" s="20"/>
      <c r="N2580" s="20"/>
      <c r="O2580" s="20"/>
      <c r="P2580" s="20"/>
      <c r="Q2580" s="20"/>
      <c r="R2580" s="20"/>
    </row>
    <row r="2581" spans="13:18" x14ac:dyDescent="0.25">
      <c r="M2581" s="20"/>
      <c r="N2581" s="20"/>
      <c r="O2581" s="20"/>
      <c r="P2581" s="20"/>
      <c r="Q2581" s="20"/>
      <c r="R2581" s="20"/>
    </row>
    <row r="2582" spans="13:18" x14ac:dyDescent="0.25">
      <c r="M2582" s="20"/>
      <c r="N2582" s="20"/>
      <c r="O2582" s="20"/>
      <c r="P2582" s="20"/>
      <c r="Q2582" s="20"/>
      <c r="R2582" s="20"/>
    </row>
    <row r="2583" spans="13:18" x14ac:dyDescent="0.25">
      <c r="M2583" s="20"/>
      <c r="N2583" s="20"/>
      <c r="O2583" s="20"/>
      <c r="P2583" s="20"/>
      <c r="Q2583" s="20"/>
      <c r="R2583" s="20"/>
    </row>
    <row r="2584" spans="13:18" x14ac:dyDescent="0.25">
      <c r="M2584" s="20"/>
      <c r="N2584" s="20"/>
      <c r="O2584" s="20"/>
      <c r="P2584" s="20"/>
      <c r="Q2584" s="20"/>
      <c r="R2584" s="20"/>
    </row>
    <row r="2585" spans="13:18" x14ac:dyDescent="0.25">
      <c r="M2585" s="20"/>
      <c r="N2585" s="20"/>
      <c r="O2585" s="20"/>
      <c r="P2585" s="20"/>
      <c r="Q2585" s="20"/>
      <c r="R2585" s="20"/>
    </row>
    <row r="2586" spans="13:18" x14ac:dyDescent="0.25">
      <c r="M2586" s="20"/>
      <c r="N2586" s="20"/>
      <c r="O2586" s="20"/>
      <c r="P2586" s="20"/>
      <c r="Q2586" s="20"/>
      <c r="R2586" s="20"/>
    </row>
    <row r="2587" spans="13:18" x14ac:dyDescent="0.25">
      <c r="M2587" s="20"/>
      <c r="N2587" s="20"/>
      <c r="O2587" s="20"/>
      <c r="P2587" s="20"/>
      <c r="Q2587" s="20"/>
      <c r="R2587" s="20"/>
    </row>
    <row r="2588" spans="13:18" x14ac:dyDescent="0.25">
      <c r="M2588" s="20"/>
      <c r="N2588" s="20"/>
      <c r="O2588" s="20"/>
      <c r="P2588" s="20"/>
      <c r="Q2588" s="20"/>
      <c r="R2588" s="20"/>
    </row>
    <row r="2589" spans="13:18" x14ac:dyDescent="0.25">
      <c r="M2589" s="20"/>
      <c r="N2589" s="20"/>
      <c r="O2589" s="20"/>
      <c r="P2589" s="20"/>
      <c r="Q2589" s="20"/>
      <c r="R2589" s="20"/>
    </row>
    <row r="2590" spans="13:18" x14ac:dyDescent="0.25">
      <c r="M2590" s="20"/>
      <c r="N2590" s="20"/>
      <c r="O2590" s="20"/>
      <c r="P2590" s="20"/>
      <c r="Q2590" s="20"/>
      <c r="R2590" s="20"/>
    </row>
    <row r="2591" spans="13:18" x14ac:dyDescent="0.25">
      <c r="M2591" s="20"/>
      <c r="N2591" s="20"/>
      <c r="O2591" s="20"/>
      <c r="P2591" s="20"/>
      <c r="Q2591" s="20"/>
      <c r="R2591" s="20"/>
    </row>
    <row r="2592" spans="13:18" x14ac:dyDescent="0.25">
      <c r="M2592" s="20"/>
      <c r="N2592" s="20"/>
      <c r="O2592" s="20"/>
      <c r="P2592" s="20"/>
      <c r="Q2592" s="20"/>
      <c r="R2592" s="20"/>
    </row>
    <row r="2593" spans="13:18" x14ac:dyDescent="0.25">
      <c r="M2593" s="20"/>
      <c r="N2593" s="20"/>
      <c r="O2593" s="20"/>
      <c r="P2593" s="20"/>
      <c r="Q2593" s="20"/>
      <c r="R2593" s="20"/>
    </row>
    <row r="2594" spans="13:18" x14ac:dyDescent="0.25">
      <c r="M2594" s="20"/>
      <c r="N2594" s="20"/>
      <c r="O2594" s="20"/>
      <c r="P2594" s="20"/>
      <c r="Q2594" s="20"/>
      <c r="R2594" s="20"/>
    </row>
    <row r="2595" spans="13:18" x14ac:dyDescent="0.25">
      <c r="M2595" s="20"/>
      <c r="N2595" s="20"/>
      <c r="O2595" s="20"/>
      <c r="P2595" s="20"/>
      <c r="Q2595" s="20"/>
      <c r="R2595" s="20"/>
    </row>
    <row r="2596" spans="13:18" x14ac:dyDescent="0.25">
      <c r="M2596" s="20"/>
      <c r="N2596" s="20"/>
      <c r="O2596" s="20"/>
      <c r="P2596" s="20"/>
      <c r="Q2596" s="20"/>
      <c r="R2596" s="20"/>
    </row>
    <row r="2597" spans="13:18" x14ac:dyDescent="0.25">
      <c r="M2597" s="20"/>
      <c r="N2597" s="20"/>
      <c r="O2597" s="20"/>
      <c r="P2597" s="20"/>
      <c r="Q2597" s="20"/>
      <c r="R2597" s="20"/>
    </row>
    <row r="2598" spans="13:18" x14ac:dyDescent="0.25">
      <c r="M2598" s="20"/>
      <c r="N2598" s="20"/>
      <c r="O2598" s="20"/>
      <c r="P2598" s="20"/>
      <c r="Q2598" s="20"/>
      <c r="R2598" s="20"/>
    </row>
    <row r="2599" spans="13:18" x14ac:dyDescent="0.25">
      <c r="M2599" s="20"/>
      <c r="N2599" s="20"/>
      <c r="O2599" s="20"/>
      <c r="P2599" s="20"/>
      <c r="Q2599" s="20"/>
      <c r="R2599" s="20"/>
    </row>
    <row r="2600" spans="13:18" x14ac:dyDescent="0.25">
      <c r="M2600" s="20"/>
      <c r="N2600" s="20"/>
      <c r="O2600" s="20"/>
      <c r="P2600" s="20"/>
      <c r="Q2600" s="20"/>
      <c r="R2600" s="20"/>
    </row>
    <row r="2601" spans="13:18" x14ac:dyDescent="0.25">
      <c r="M2601" s="20"/>
      <c r="N2601" s="20"/>
      <c r="O2601" s="20"/>
      <c r="P2601" s="20"/>
      <c r="Q2601" s="20"/>
      <c r="R2601" s="20"/>
    </row>
    <row r="2602" spans="13:18" x14ac:dyDescent="0.25">
      <c r="M2602" s="20"/>
      <c r="N2602" s="20"/>
      <c r="O2602" s="20"/>
      <c r="P2602" s="20"/>
      <c r="Q2602" s="20"/>
      <c r="R2602" s="20"/>
    </row>
    <row r="2603" spans="13:18" x14ac:dyDescent="0.25">
      <c r="M2603" s="20"/>
      <c r="N2603" s="20"/>
      <c r="O2603" s="20"/>
      <c r="P2603" s="20"/>
      <c r="Q2603" s="20"/>
      <c r="R2603" s="20"/>
    </row>
    <row r="2604" spans="13:18" x14ac:dyDescent="0.25">
      <c r="M2604" s="20"/>
      <c r="N2604" s="20"/>
      <c r="O2604" s="20"/>
      <c r="P2604" s="20"/>
      <c r="Q2604" s="20"/>
      <c r="R2604" s="20"/>
    </row>
    <row r="2605" spans="13:18" x14ac:dyDescent="0.25">
      <c r="M2605" s="20"/>
      <c r="N2605" s="20"/>
      <c r="O2605" s="20"/>
      <c r="P2605" s="20"/>
      <c r="Q2605" s="20"/>
      <c r="R2605" s="20"/>
    </row>
    <row r="2606" spans="13:18" x14ac:dyDescent="0.25">
      <c r="M2606" s="20"/>
      <c r="N2606" s="20"/>
      <c r="O2606" s="20"/>
      <c r="P2606" s="20"/>
      <c r="Q2606" s="20"/>
      <c r="R2606" s="20"/>
    </row>
    <row r="2607" spans="13:18" x14ac:dyDescent="0.25">
      <c r="M2607" s="20"/>
      <c r="N2607" s="20"/>
      <c r="O2607" s="20"/>
      <c r="P2607" s="20"/>
      <c r="Q2607" s="20"/>
      <c r="R2607" s="20"/>
    </row>
    <row r="2608" spans="13:18" x14ac:dyDescent="0.25">
      <c r="M2608" s="20"/>
      <c r="N2608" s="20"/>
      <c r="O2608" s="20"/>
      <c r="P2608" s="20"/>
      <c r="Q2608" s="20"/>
      <c r="R2608" s="20"/>
    </row>
    <row r="2609" spans="13:18" x14ac:dyDescent="0.25">
      <c r="M2609" s="20"/>
      <c r="N2609" s="20"/>
      <c r="O2609" s="20"/>
      <c r="P2609" s="20"/>
      <c r="Q2609" s="20"/>
      <c r="R2609" s="20"/>
    </row>
    <row r="2610" spans="13:18" x14ac:dyDescent="0.25">
      <c r="M2610" s="20"/>
      <c r="N2610" s="20"/>
      <c r="O2610" s="20"/>
      <c r="P2610" s="20"/>
      <c r="Q2610" s="20"/>
      <c r="R2610" s="20"/>
    </row>
    <row r="2611" spans="13:18" x14ac:dyDescent="0.25">
      <c r="M2611" s="20"/>
      <c r="N2611" s="20"/>
      <c r="O2611" s="20"/>
      <c r="P2611" s="20"/>
      <c r="Q2611" s="20"/>
      <c r="R2611" s="20"/>
    </row>
    <row r="2612" spans="13:18" x14ac:dyDescent="0.25">
      <c r="M2612" s="20"/>
      <c r="N2612" s="20"/>
      <c r="O2612" s="20"/>
      <c r="P2612" s="20"/>
      <c r="Q2612" s="20"/>
      <c r="R2612" s="20"/>
    </row>
    <row r="2613" spans="13:18" x14ac:dyDescent="0.25">
      <c r="M2613" s="20"/>
      <c r="N2613" s="20"/>
      <c r="O2613" s="20"/>
      <c r="P2613" s="20"/>
      <c r="Q2613" s="20"/>
      <c r="R2613" s="20"/>
    </row>
    <row r="2614" spans="13:18" x14ac:dyDescent="0.25">
      <c r="M2614" s="20"/>
      <c r="N2614" s="20"/>
      <c r="O2614" s="20"/>
      <c r="P2614" s="20"/>
      <c r="Q2614" s="20"/>
      <c r="R2614" s="20"/>
    </row>
    <row r="2615" spans="13:18" x14ac:dyDescent="0.25">
      <c r="M2615" s="20"/>
      <c r="N2615" s="20"/>
      <c r="O2615" s="20"/>
      <c r="P2615" s="20"/>
      <c r="Q2615" s="20"/>
      <c r="R2615" s="20"/>
    </row>
    <row r="2616" spans="13:18" x14ac:dyDescent="0.25">
      <c r="M2616" s="20"/>
      <c r="N2616" s="20"/>
      <c r="O2616" s="20"/>
      <c r="P2616" s="20"/>
      <c r="Q2616" s="20"/>
      <c r="R2616" s="20"/>
    </row>
    <row r="2617" spans="13:18" x14ac:dyDescent="0.25">
      <c r="M2617" s="20"/>
      <c r="N2617" s="20"/>
      <c r="O2617" s="20"/>
      <c r="P2617" s="20"/>
      <c r="Q2617" s="20"/>
      <c r="R2617" s="20"/>
    </row>
    <row r="2618" spans="13:18" x14ac:dyDescent="0.25">
      <c r="M2618" s="20"/>
      <c r="N2618" s="20"/>
      <c r="O2618" s="20"/>
      <c r="P2618" s="20"/>
      <c r="Q2618" s="20"/>
      <c r="R2618" s="20"/>
    </row>
    <row r="2619" spans="13:18" x14ac:dyDescent="0.25">
      <c r="M2619" s="20"/>
      <c r="N2619" s="20"/>
      <c r="O2619" s="20"/>
      <c r="P2619" s="20"/>
      <c r="Q2619" s="20"/>
      <c r="R2619" s="20"/>
    </row>
    <row r="2620" spans="13:18" x14ac:dyDescent="0.25">
      <c r="M2620" s="20"/>
      <c r="N2620" s="20"/>
      <c r="O2620" s="20"/>
      <c r="P2620" s="20"/>
      <c r="Q2620" s="20"/>
      <c r="R2620" s="20"/>
    </row>
    <row r="2621" spans="13:18" x14ac:dyDescent="0.25">
      <c r="M2621" s="20"/>
      <c r="N2621" s="20"/>
      <c r="O2621" s="20"/>
      <c r="P2621" s="20"/>
      <c r="Q2621" s="20"/>
      <c r="R2621" s="20"/>
    </row>
    <row r="2622" spans="13:18" x14ac:dyDescent="0.25">
      <c r="M2622" s="20"/>
      <c r="N2622" s="20"/>
      <c r="O2622" s="20"/>
      <c r="P2622" s="20"/>
      <c r="Q2622" s="20"/>
      <c r="R2622" s="20"/>
    </row>
    <row r="2623" spans="13:18" x14ac:dyDescent="0.25">
      <c r="M2623" s="20"/>
      <c r="N2623" s="20"/>
      <c r="O2623" s="20"/>
      <c r="P2623" s="20"/>
      <c r="Q2623" s="20"/>
      <c r="R2623" s="20"/>
    </row>
    <row r="2624" spans="13:18" x14ac:dyDescent="0.25">
      <c r="M2624" s="20"/>
      <c r="N2624" s="20"/>
      <c r="O2624" s="20"/>
      <c r="P2624" s="20"/>
      <c r="Q2624" s="20"/>
      <c r="R2624" s="20"/>
    </row>
    <row r="2625" spans="13:18" x14ac:dyDescent="0.25">
      <c r="M2625" s="20"/>
      <c r="N2625" s="20"/>
      <c r="O2625" s="20"/>
      <c r="P2625" s="20"/>
      <c r="Q2625" s="20"/>
      <c r="R2625" s="20"/>
    </row>
    <row r="2626" spans="13:18" x14ac:dyDescent="0.25">
      <c r="M2626" s="20"/>
      <c r="N2626" s="20"/>
      <c r="O2626" s="20"/>
      <c r="P2626" s="20"/>
      <c r="Q2626" s="20"/>
      <c r="R2626" s="20"/>
    </row>
    <row r="2627" spans="13:18" x14ac:dyDescent="0.25">
      <c r="M2627" s="20"/>
      <c r="N2627" s="20"/>
      <c r="O2627" s="20"/>
      <c r="P2627" s="20"/>
      <c r="Q2627" s="20"/>
      <c r="R2627" s="20"/>
    </row>
    <row r="2628" spans="13:18" x14ac:dyDescent="0.25">
      <c r="M2628" s="20"/>
      <c r="N2628" s="20"/>
      <c r="O2628" s="20"/>
      <c r="P2628" s="20"/>
      <c r="Q2628" s="20"/>
      <c r="R2628" s="20"/>
    </row>
    <row r="2629" spans="13:18" x14ac:dyDescent="0.25">
      <c r="M2629" s="20"/>
      <c r="N2629" s="20"/>
      <c r="O2629" s="20"/>
      <c r="P2629" s="20"/>
      <c r="Q2629" s="20"/>
      <c r="R2629" s="20"/>
    </row>
    <row r="2630" spans="13:18" x14ac:dyDescent="0.25">
      <c r="M2630" s="20"/>
      <c r="N2630" s="20"/>
      <c r="O2630" s="20"/>
      <c r="P2630" s="20"/>
      <c r="Q2630" s="20"/>
      <c r="R2630" s="20"/>
    </row>
    <row r="2631" spans="13:18" x14ac:dyDescent="0.25">
      <c r="M2631" s="20"/>
      <c r="N2631" s="20"/>
      <c r="O2631" s="20"/>
      <c r="P2631" s="20"/>
      <c r="Q2631" s="20"/>
      <c r="R2631" s="20"/>
    </row>
    <row r="2632" spans="13:18" x14ac:dyDescent="0.25">
      <c r="M2632" s="20"/>
      <c r="N2632" s="20"/>
      <c r="O2632" s="20"/>
      <c r="P2632" s="20"/>
      <c r="Q2632" s="20"/>
      <c r="R2632" s="20"/>
    </row>
    <row r="2633" spans="13:18" x14ac:dyDescent="0.25">
      <c r="M2633" s="20"/>
      <c r="N2633" s="20"/>
      <c r="O2633" s="20"/>
      <c r="P2633" s="20"/>
      <c r="Q2633" s="20"/>
      <c r="R2633" s="20"/>
    </row>
    <row r="2634" spans="13:18" x14ac:dyDescent="0.25">
      <c r="M2634" s="20"/>
      <c r="N2634" s="20"/>
      <c r="O2634" s="20"/>
      <c r="P2634" s="20"/>
      <c r="Q2634" s="20"/>
      <c r="R2634" s="20"/>
    </row>
    <row r="2635" spans="13:18" x14ac:dyDescent="0.25">
      <c r="M2635" s="20"/>
      <c r="N2635" s="20"/>
      <c r="O2635" s="20"/>
      <c r="P2635" s="20"/>
      <c r="Q2635" s="20"/>
      <c r="R2635" s="20"/>
    </row>
    <row r="2636" spans="13:18" x14ac:dyDescent="0.25">
      <c r="M2636" s="20"/>
      <c r="N2636" s="20"/>
      <c r="O2636" s="20"/>
      <c r="P2636" s="20"/>
      <c r="Q2636" s="20"/>
      <c r="R2636" s="20"/>
    </row>
    <row r="2637" spans="13:18" x14ac:dyDescent="0.25">
      <c r="M2637" s="20"/>
      <c r="N2637" s="20"/>
      <c r="O2637" s="20"/>
      <c r="P2637" s="20"/>
      <c r="Q2637" s="20"/>
      <c r="R2637" s="20"/>
    </row>
    <row r="2638" spans="13:18" x14ac:dyDescent="0.25">
      <c r="M2638" s="20"/>
      <c r="N2638" s="20"/>
      <c r="O2638" s="20"/>
      <c r="P2638" s="20"/>
      <c r="Q2638" s="20"/>
      <c r="R2638" s="20"/>
    </row>
    <row r="2639" spans="13:18" x14ac:dyDescent="0.25">
      <c r="M2639" s="20"/>
      <c r="N2639" s="20"/>
      <c r="O2639" s="20"/>
      <c r="P2639" s="20"/>
      <c r="Q2639" s="20"/>
      <c r="R2639" s="20"/>
    </row>
    <row r="2640" spans="13:18" x14ac:dyDescent="0.25">
      <c r="M2640" s="20"/>
      <c r="N2640" s="20"/>
      <c r="O2640" s="20"/>
      <c r="P2640" s="20"/>
      <c r="Q2640" s="20"/>
      <c r="R2640" s="20"/>
    </row>
    <row r="2641" spans="13:18" x14ac:dyDescent="0.25">
      <c r="M2641" s="20"/>
      <c r="N2641" s="20"/>
      <c r="O2641" s="20"/>
      <c r="P2641" s="20"/>
      <c r="Q2641" s="20"/>
      <c r="R2641" s="20"/>
    </row>
    <row r="2642" spans="13:18" x14ac:dyDescent="0.25">
      <c r="M2642" s="20"/>
      <c r="N2642" s="20"/>
      <c r="O2642" s="20"/>
      <c r="P2642" s="20"/>
      <c r="Q2642" s="20"/>
      <c r="R2642" s="20"/>
    </row>
    <row r="2643" spans="13:18" x14ac:dyDescent="0.25">
      <c r="M2643" s="20"/>
      <c r="N2643" s="20"/>
      <c r="O2643" s="20"/>
      <c r="P2643" s="20"/>
      <c r="Q2643" s="20"/>
      <c r="R2643" s="20"/>
    </row>
    <row r="2644" spans="13:18" x14ac:dyDescent="0.25">
      <c r="M2644" s="20"/>
      <c r="N2644" s="20"/>
      <c r="O2644" s="20"/>
      <c r="P2644" s="20"/>
      <c r="Q2644" s="20"/>
      <c r="R2644" s="20"/>
    </row>
    <row r="2645" spans="13:18" x14ac:dyDescent="0.25">
      <c r="M2645" s="20"/>
      <c r="N2645" s="20"/>
      <c r="O2645" s="20"/>
      <c r="P2645" s="20"/>
      <c r="Q2645" s="20"/>
      <c r="R2645" s="20"/>
    </row>
    <row r="2646" spans="13:18" x14ac:dyDescent="0.25">
      <c r="M2646" s="20"/>
      <c r="N2646" s="20"/>
      <c r="O2646" s="20"/>
      <c r="P2646" s="20"/>
      <c r="Q2646" s="20"/>
      <c r="R2646" s="20"/>
    </row>
    <row r="2647" spans="13:18" x14ac:dyDescent="0.25">
      <c r="M2647" s="20"/>
      <c r="N2647" s="20"/>
      <c r="O2647" s="20"/>
      <c r="P2647" s="20"/>
      <c r="Q2647" s="20"/>
      <c r="R2647" s="20"/>
    </row>
    <row r="2648" spans="13:18" x14ac:dyDescent="0.25">
      <c r="M2648" s="20"/>
      <c r="N2648" s="20"/>
      <c r="O2648" s="20"/>
      <c r="P2648" s="20"/>
      <c r="Q2648" s="20"/>
      <c r="R2648" s="20"/>
    </row>
    <row r="2649" spans="13:18" x14ac:dyDescent="0.25">
      <c r="M2649" s="20"/>
      <c r="N2649" s="20"/>
      <c r="O2649" s="20"/>
      <c r="P2649" s="20"/>
      <c r="Q2649" s="20"/>
      <c r="R2649" s="20"/>
    </row>
    <row r="2650" spans="13:18" x14ac:dyDescent="0.25">
      <c r="M2650" s="20"/>
      <c r="N2650" s="20"/>
      <c r="O2650" s="20"/>
      <c r="P2650" s="20"/>
      <c r="Q2650" s="20"/>
      <c r="R2650" s="20"/>
    </row>
    <row r="2651" spans="13:18" x14ac:dyDescent="0.25">
      <c r="M2651" s="20"/>
      <c r="N2651" s="20"/>
      <c r="O2651" s="20"/>
      <c r="P2651" s="20"/>
      <c r="Q2651" s="20"/>
      <c r="R2651" s="20"/>
    </row>
    <row r="2652" spans="13:18" x14ac:dyDescent="0.25">
      <c r="M2652" s="20"/>
      <c r="N2652" s="20"/>
      <c r="O2652" s="20"/>
      <c r="P2652" s="20"/>
      <c r="Q2652" s="20"/>
      <c r="R2652" s="20"/>
    </row>
    <row r="2653" spans="13:18" x14ac:dyDescent="0.25">
      <c r="M2653" s="20"/>
      <c r="N2653" s="20"/>
      <c r="O2653" s="20"/>
      <c r="P2653" s="20"/>
      <c r="Q2653" s="20"/>
      <c r="R2653" s="20"/>
    </row>
    <row r="2654" spans="13:18" x14ac:dyDescent="0.25">
      <c r="M2654" s="20"/>
      <c r="N2654" s="20"/>
      <c r="O2654" s="20"/>
      <c r="P2654" s="20"/>
      <c r="Q2654" s="20"/>
      <c r="R2654" s="20"/>
    </row>
    <row r="2655" spans="13:18" x14ac:dyDescent="0.25">
      <c r="M2655" s="20"/>
      <c r="N2655" s="20"/>
      <c r="O2655" s="20"/>
      <c r="P2655" s="20"/>
      <c r="Q2655" s="20"/>
      <c r="R2655" s="20"/>
    </row>
    <row r="2656" spans="13:18" x14ac:dyDescent="0.25">
      <c r="M2656" s="20"/>
      <c r="N2656" s="20"/>
      <c r="O2656" s="20"/>
      <c r="P2656" s="20"/>
      <c r="Q2656" s="20"/>
      <c r="R2656" s="20"/>
    </row>
    <row r="2657" spans="13:18" x14ac:dyDescent="0.25">
      <c r="M2657" s="20"/>
      <c r="N2657" s="20"/>
      <c r="O2657" s="20"/>
      <c r="P2657" s="20"/>
      <c r="Q2657" s="20"/>
      <c r="R2657" s="20"/>
    </row>
    <row r="2658" spans="13:18" x14ac:dyDescent="0.25">
      <c r="M2658" s="20"/>
      <c r="N2658" s="20"/>
      <c r="O2658" s="20"/>
      <c r="P2658" s="20"/>
      <c r="Q2658" s="20"/>
      <c r="R2658" s="20"/>
    </row>
    <row r="2659" spans="13:18" x14ac:dyDescent="0.25">
      <c r="M2659" s="20"/>
      <c r="N2659" s="20"/>
      <c r="O2659" s="20"/>
      <c r="P2659" s="20"/>
      <c r="Q2659" s="20"/>
      <c r="R2659" s="20"/>
    </row>
    <row r="2660" spans="13:18" x14ac:dyDescent="0.25">
      <c r="M2660" s="20"/>
      <c r="N2660" s="20"/>
      <c r="O2660" s="20"/>
      <c r="P2660" s="20"/>
      <c r="Q2660" s="20"/>
      <c r="R2660" s="20"/>
    </row>
    <row r="2661" spans="13:18" x14ac:dyDescent="0.25">
      <c r="M2661" s="20"/>
      <c r="N2661" s="20"/>
      <c r="O2661" s="20"/>
      <c r="P2661" s="20"/>
      <c r="Q2661" s="20"/>
      <c r="R2661" s="20"/>
    </row>
    <row r="2662" spans="13:18" x14ac:dyDescent="0.25">
      <c r="M2662" s="20"/>
      <c r="N2662" s="20"/>
      <c r="O2662" s="20"/>
      <c r="P2662" s="20"/>
      <c r="Q2662" s="20"/>
      <c r="R2662" s="20"/>
    </row>
    <row r="2663" spans="13:18" x14ac:dyDescent="0.25">
      <c r="M2663" s="20"/>
      <c r="N2663" s="20"/>
      <c r="O2663" s="20"/>
      <c r="P2663" s="20"/>
      <c r="Q2663" s="20"/>
      <c r="R2663" s="20"/>
    </row>
    <row r="2664" spans="13:18" x14ac:dyDescent="0.25">
      <c r="M2664" s="20"/>
      <c r="N2664" s="20"/>
      <c r="O2664" s="20"/>
      <c r="P2664" s="20"/>
      <c r="Q2664" s="20"/>
      <c r="R2664" s="20"/>
    </row>
    <row r="2665" spans="13:18" x14ac:dyDescent="0.25">
      <c r="M2665" s="20"/>
      <c r="N2665" s="20"/>
      <c r="O2665" s="20"/>
      <c r="P2665" s="20"/>
      <c r="Q2665" s="20"/>
      <c r="R2665" s="20"/>
    </row>
    <row r="2666" spans="13:18" x14ac:dyDescent="0.25">
      <c r="M2666" s="20"/>
      <c r="N2666" s="20"/>
      <c r="O2666" s="20"/>
      <c r="P2666" s="20"/>
      <c r="Q2666" s="20"/>
      <c r="R2666" s="20"/>
    </row>
    <row r="2667" spans="13:18" x14ac:dyDescent="0.25">
      <c r="M2667" s="20"/>
      <c r="N2667" s="20"/>
      <c r="O2667" s="20"/>
      <c r="P2667" s="20"/>
      <c r="Q2667" s="20"/>
      <c r="R2667" s="20"/>
    </row>
    <row r="2668" spans="13:18" x14ac:dyDescent="0.25">
      <c r="M2668" s="20"/>
      <c r="N2668" s="20"/>
      <c r="O2668" s="20"/>
      <c r="P2668" s="20"/>
      <c r="Q2668" s="20"/>
      <c r="R2668" s="20"/>
    </row>
    <row r="2669" spans="13:18" x14ac:dyDescent="0.25">
      <c r="M2669" s="20"/>
      <c r="N2669" s="20"/>
      <c r="O2669" s="20"/>
      <c r="P2669" s="20"/>
      <c r="Q2669" s="20"/>
      <c r="R2669" s="20"/>
    </row>
    <row r="2670" spans="13:18" x14ac:dyDescent="0.25">
      <c r="M2670" s="20"/>
      <c r="N2670" s="20"/>
      <c r="O2670" s="20"/>
      <c r="P2670" s="20"/>
      <c r="Q2670" s="20"/>
      <c r="R2670" s="20"/>
    </row>
    <row r="2671" spans="13:18" x14ac:dyDescent="0.25">
      <c r="M2671" s="20"/>
      <c r="N2671" s="20"/>
      <c r="O2671" s="20"/>
      <c r="P2671" s="20"/>
      <c r="Q2671" s="20"/>
      <c r="R2671" s="20"/>
    </row>
    <row r="2672" spans="13:18" x14ac:dyDescent="0.25">
      <c r="M2672" s="20"/>
      <c r="N2672" s="20"/>
      <c r="O2672" s="20"/>
      <c r="P2672" s="20"/>
      <c r="Q2672" s="20"/>
      <c r="R2672" s="20"/>
    </row>
    <row r="2673" spans="13:18" x14ac:dyDescent="0.25">
      <c r="M2673" s="20"/>
      <c r="N2673" s="20"/>
      <c r="O2673" s="20"/>
      <c r="P2673" s="20"/>
      <c r="Q2673" s="20"/>
      <c r="R2673" s="20"/>
    </row>
    <row r="2674" spans="13:18" x14ac:dyDescent="0.25">
      <c r="M2674" s="20"/>
      <c r="N2674" s="20"/>
      <c r="O2674" s="20"/>
      <c r="P2674" s="20"/>
      <c r="Q2674" s="20"/>
      <c r="R2674" s="20"/>
    </row>
    <row r="2675" spans="13:18" x14ac:dyDescent="0.25">
      <c r="M2675" s="20"/>
      <c r="N2675" s="20"/>
      <c r="O2675" s="20"/>
      <c r="P2675" s="20"/>
      <c r="Q2675" s="20"/>
      <c r="R2675" s="20"/>
    </row>
    <row r="2676" spans="13:18" x14ac:dyDescent="0.25">
      <c r="M2676" s="20"/>
      <c r="N2676" s="20"/>
      <c r="O2676" s="20"/>
      <c r="P2676" s="20"/>
      <c r="Q2676" s="20"/>
      <c r="R2676" s="20"/>
    </row>
    <row r="2677" spans="13:18" x14ac:dyDescent="0.25">
      <c r="M2677" s="20"/>
      <c r="N2677" s="20"/>
      <c r="O2677" s="20"/>
      <c r="P2677" s="20"/>
      <c r="Q2677" s="20"/>
      <c r="R2677" s="20"/>
    </row>
    <row r="2678" spans="13:18" x14ac:dyDescent="0.25">
      <c r="M2678" s="20"/>
      <c r="N2678" s="20"/>
      <c r="O2678" s="20"/>
      <c r="P2678" s="20"/>
      <c r="Q2678" s="20"/>
      <c r="R2678" s="20"/>
    </row>
    <row r="2679" spans="13:18" x14ac:dyDescent="0.25">
      <c r="M2679" s="20"/>
      <c r="N2679" s="20"/>
      <c r="O2679" s="20"/>
      <c r="P2679" s="20"/>
      <c r="Q2679" s="20"/>
      <c r="R2679" s="20"/>
    </row>
    <row r="2680" spans="13:18" x14ac:dyDescent="0.25">
      <c r="M2680" s="20"/>
      <c r="N2680" s="20"/>
      <c r="O2680" s="20"/>
      <c r="P2680" s="20"/>
      <c r="Q2680" s="20"/>
      <c r="R2680" s="20"/>
    </row>
    <row r="2681" spans="13:18" x14ac:dyDescent="0.25">
      <c r="M2681" s="20"/>
      <c r="N2681" s="20"/>
      <c r="O2681" s="20"/>
      <c r="P2681" s="20"/>
      <c r="Q2681" s="20"/>
      <c r="R2681" s="20"/>
    </row>
    <row r="2682" spans="13:18" x14ac:dyDescent="0.25">
      <c r="M2682" s="20"/>
      <c r="N2682" s="20"/>
      <c r="O2682" s="20"/>
      <c r="P2682" s="20"/>
      <c r="Q2682" s="20"/>
      <c r="R2682" s="20"/>
    </row>
    <row r="2683" spans="13:18" x14ac:dyDescent="0.25">
      <c r="M2683" s="20"/>
      <c r="N2683" s="20"/>
      <c r="O2683" s="20"/>
      <c r="P2683" s="20"/>
      <c r="Q2683" s="20"/>
      <c r="R2683" s="20"/>
    </row>
    <row r="2684" spans="13:18" x14ac:dyDescent="0.25">
      <c r="M2684" s="20"/>
      <c r="N2684" s="20"/>
      <c r="O2684" s="20"/>
      <c r="P2684" s="20"/>
      <c r="Q2684" s="20"/>
      <c r="R2684" s="20"/>
    </row>
    <row r="2685" spans="13:18" x14ac:dyDescent="0.25">
      <c r="M2685" s="20"/>
      <c r="N2685" s="20"/>
      <c r="O2685" s="20"/>
      <c r="P2685" s="20"/>
      <c r="Q2685" s="20"/>
      <c r="R2685" s="20"/>
    </row>
    <row r="2686" spans="13:18" x14ac:dyDescent="0.25">
      <c r="M2686" s="20"/>
      <c r="N2686" s="20"/>
      <c r="O2686" s="20"/>
      <c r="P2686" s="20"/>
      <c r="Q2686" s="20"/>
      <c r="R2686" s="20"/>
    </row>
    <row r="2687" spans="13:18" x14ac:dyDescent="0.25">
      <c r="M2687" s="20"/>
      <c r="N2687" s="20"/>
      <c r="O2687" s="20"/>
      <c r="P2687" s="20"/>
      <c r="Q2687" s="20"/>
      <c r="R2687" s="20"/>
    </row>
    <row r="2688" spans="13:18" x14ac:dyDescent="0.25">
      <c r="M2688" s="20"/>
      <c r="N2688" s="20"/>
      <c r="O2688" s="20"/>
      <c r="P2688" s="20"/>
      <c r="Q2688" s="20"/>
      <c r="R2688" s="20"/>
    </row>
    <row r="2689" spans="13:18" x14ac:dyDescent="0.25">
      <c r="M2689" s="20"/>
      <c r="N2689" s="20"/>
      <c r="O2689" s="20"/>
      <c r="P2689" s="20"/>
      <c r="Q2689" s="20"/>
      <c r="R2689" s="20"/>
    </row>
    <row r="2690" spans="13:18" x14ac:dyDescent="0.25">
      <c r="M2690" s="20"/>
      <c r="N2690" s="20"/>
      <c r="O2690" s="20"/>
      <c r="P2690" s="20"/>
      <c r="Q2690" s="20"/>
      <c r="R2690" s="20"/>
    </row>
    <row r="2691" spans="13:18" x14ac:dyDescent="0.25">
      <c r="M2691" s="20"/>
      <c r="N2691" s="20"/>
      <c r="O2691" s="20"/>
      <c r="P2691" s="20"/>
      <c r="Q2691" s="20"/>
      <c r="R2691" s="20"/>
    </row>
    <row r="2692" spans="13:18" x14ac:dyDescent="0.25">
      <c r="M2692" s="20"/>
      <c r="N2692" s="20"/>
      <c r="O2692" s="20"/>
      <c r="P2692" s="20"/>
      <c r="Q2692" s="20"/>
      <c r="R2692" s="20"/>
    </row>
    <row r="2693" spans="13:18" x14ac:dyDescent="0.25">
      <c r="M2693" s="20"/>
      <c r="N2693" s="20"/>
      <c r="O2693" s="20"/>
      <c r="P2693" s="20"/>
      <c r="Q2693" s="20"/>
      <c r="R2693" s="20"/>
    </row>
    <row r="2694" spans="13:18" x14ac:dyDescent="0.25">
      <c r="M2694" s="20"/>
      <c r="N2694" s="20"/>
      <c r="O2694" s="20"/>
      <c r="P2694" s="20"/>
      <c r="Q2694" s="20"/>
      <c r="R2694" s="20"/>
    </row>
    <row r="2695" spans="13:18" x14ac:dyDescent="0.25">
      <c r="M2695" s="20"/>
      <c r="N2695" s="20"/>
      <c r="O2695" s="20"/>
      <c r="P2695" s="20"/>
      <c r="Q2695" s="20"/>
      <c r="R2695" s="20"/>
    </row>
    <row r="2696" spans="13:18" x14ac:dyDescent="0.25">
      <c r="M2696" s="20"/>
      <c r="N2696" s="20"/>
      <c r="O2696" s="20"/>
      <c r="P2696" s="20"/>
      <c r="Q2696" s="20"/>
      <c r="R2696" s="20"/>
    </row>
    <row r="2697" spans="13:18" x14ac:dyDescent="0.25">
      <c r="M2697" s="20"/>
      <c r="N2697" s="20"/>
      <c r="O2697" s="20"/>
      <c r="P2697" s="20"/>
      <c r="Q2697" s="20"/>
      <c r="R2697" s="20"/>
    </row>
    <row r="2698" spans="13:18" x14ac:dyDescent="0.25">
      <c r="M2698" s="20"/>
      <c r="N2698" s="20"/>
      <c r="O2698" s="20"/>
      <c r="P2698" s="20"/>
      <c r="Q2698" s="20"/>
      <c r="R2698" s="20"/>
    </row>
    <row r="2699" spans="13:18" x14ac:dyDescent="0.25">
      <c r="M2699" s="20"/>
      <c r="N2699" s="20"/>
      <c r="O2699" s="20"/>
      <c r="P2699" s="20"/>
      <c r="Q2699" s="20"/>
      <c r="R2699" s="20"/>
    </row>
    <row r="2700" spans="13:18" x14ac:dyDescent="0.25">
      <c r="M2700" s="20"/>
      <c r="N2700" s="20"/>
      <c r="O2700" s="20"/>
      <c r="P2700" s="20"/>
      <c r="Q2700" s="20"/>
      <c r="R2700" s="20"/>
    </row>
    <row r="2701" spans="13:18" x14ac:dyDescent="0.25">
      <c r="M2701" s="20"/>
      <c r="N2701" s="20"/>
      <c r="O2701" s="20"/>
      <c r="P2701" s="20"/>
      <c r="Q2701" s="20"/>
      <c r="R2701" s="20"/>
    </row>
    <row r="2702" spans="13:18" x14ac:dyDescent="0.25">
      <c r="M2702" s="20"/>
      <c r="N2702" s="20"/>
      <c r="O2702" s="20"/>
      <c r="P2702" s="20"/>
      <c r="Q2702" s="20"/>
      <c r="R2702" s="20"/>
    </row>
    <row r="2703" spans="13:18" x14ac:dyDescent="0.25">
      <c r="M2703" s="20"/>
      <c r="N2703" s="20"/>
      <c r="O2703" s="20"/>
      <c r="P2703" s="20"/>
      <c r="Q2703" s="20"/>
      <c r="R2703" s="20"/>
    </row>
    <row r="2704" spans="13:18" x14ac:dyDescent="0.25">
      <c r="M2704" s="20"/>
      <c r="N2704" s="20"/>
      <c r="O2704" s="20"/>
      <c r="P2704" s="20"/>
      <c r="Q2704" s="20"/>
      <c r="R2704" s="20"/>
    </row>
    <row r="2705" spans="13:18" x14ac:dyDescent="0.25">
      <c r="M2705" s="20"/>
      <c r="N2705" s="20"/>
      <c r="O2705" s="20"/>
      <c r="P2705" s="20"/>
      <c r="Q2705" s="20"/>
      <c r="R2705" s="20"/>
    </row>
    <row r="2706" spans="13:18" x14ac:dyDescent="0.25">
      <c r="M2706" s="20"/>
      <c r="N2706" s="20"/>
      <c r="O2706" s="20"/>
      <c r="P2706" s="20"/>
      <c r="Q2706" s="20"/>
      <c r="R2706" s="20"/>
    </row>
    <row r="2707" spans="13:18" x14ac:dyDescent="0.25">
      <c r="M2707" s="20"/>
      <c r="N2707" s="20"/>
      <c r="O2707" s="20"/>
      <c r="P2707" s="20"/>
      <c r="Q2707" s="20"/>
      <c r="R2707" s="20"/>
    </row>
    <row r="2708" spans="13:18" x14ac:dyDescent="0.25">
      <c r="M2708" s="20"/>
      <c r="N2708" s="20"/>
      <c r="O2708" s="20"/>
      <c r="P2708" s="20"/>
      <c r="Q2708" s="20"/>
      <c r="R2708" s="20"/>
    </row>
    <row r="2709" spans="13:18" x14ac:dyDescent="0.25">
      <c r="M2709" s="20"/>
      <c r="N2709" s="20"/>
      <c r="O2709" s="20"/>
      <c r="P2709" s="20"/>
      <c r="Q2709" s="20"/>
      <c r="R2709" s="20"/>
    </row>
    <row r="2710" spans="13:18" x14ac:dyDescent="0.25">
      <c r="M2710" s="20"/>
      <c r="N2710" s="20"/>
      <c r="O2710" s="20"/>
      <c r="P2710" s="20"/>
      <c r="Q2710" s="20"/>
      <c r="R2710" s="20"/>
    </row>
    <row r="2711" spans="13:18" x14ac:dyDescent="0.25">
      <c r="M2711" s="20"/>
      <c r="N2711" s="20"/>
      <c r="O2711" s="20"/>
      <c r="P2711" s="20"/>
      <c r="Q2711" s="20"/>
      <c r="R2711" s="20"/>
    </row>
    <row r="2712" spans="13:18" x14ac:dyDescent="0.25">
      <c r="M2712" s="20"/>
      <c r="N2712" s="20"/>
      <c r="O2712" s="20"/>
      <c r="P2712" s="20"/>
      <c r="Q2712" s="20"/>
      <c r="R2712" s="20"/>
    </row>
    <row r="2713" spans="13:18" x14ac:dyDescent="0.25">
      <c r="M2713" s="20"/>
      <c r="N2713" s="20"/>
      <c r="O2713" s="20"/>
      <c r="P2713" s="20"/>
      <c r="Q2713" s="20"/>
      <c r="R2713" s="20"/>
    </row>
    <row r="2714" spans="13:18" x14ac:dyDescent="0.25">
      <c r="M2714" s="20"/>
      <c r="N2714" s="20"/>
      <c r="O2714" s="20"/>
      <c r="P2714" s="20"/>
      <c r="Q2714" s="20"/>
      <c r="R2714" s="20"/>
    </row>
    <row r="2715" spans="13:18" x14ac:dyDescent="0.25">
      <c r="M2715" s="20"/>
      <c r="N2715" s="20"/>
      <c r="O2715" s="20"/>
      <c r="P2715" s="20"/>
      <c r="Q2715" s="20"/>
      <c r="R2715" s="20"/>
    </row>
    <row r="2716" spans="13:18" x14ac:dyDescent="0.25">
      <c r="M2716" s="20"/>
      <c r="N2716" s="20"/>
      <c r="O2716" s="20"/>
      <c r="P2716" s="20"/>
      <c r="Q2716" s="20"/>
      <c r="R2716" s="20"/>
    </row>
    <row r="2717" spans="13:18" x14ac:dyDescent="0.25">
      <c r="M2717" s="20"/>
      <c r="N2717" s="20"/>
      <c r="O2717" s="20"/>
      <c r="P2717" s="20"/>
      <c r="Q2717" s="20"/>
      <c r="R2717" s="20"/>
    </row>
    <row r="2718" spans="13:18" x14ac:dyDescent="0.25">
      <c r="M2718" s="20"/>
      <c r="N2718" s="20"/>
      <c r="O2718" s="20"/>
      <c r="P2718" s="20"/>
      <c r="Q2718" s="20"/>
      <c r="R2718" s="20"/>
    </row>
    <row r="2719" spans="13:18" x14ac:dyDescent="0.25">
      <c r="M2719" s="20"/>
      <c r="N2719" s="20"/>
      <c r="O2719" s="20"/>
      <c r="P2719" s="20"/>
      <c r="Q2719" s="20"/>
      <c r="R2719" s="20"/>
    </row>
    <row r="2720" spans="13:18" x14ac:dyDescent="0.25">
      <c r="M2720" s="20"/>
      <c r="N2720" s="20"/>
      <c r="O2720" s="20"/>
      <c r="P2720" s="20"/>
      <c r="Q2720" s="20"/>
      <c r="R2720" s="20"/>
    </row>
    <row r="2721" spans="13:18" x14ac:dyDescent="0.25">
      <c r="M2721" s="20"/>
      <c r="N2721" s="20"/>
      <c r="O2721" s="20"/>
      <c r="P2721" s="20"/>
      <c r="Q2721" s="20"/>
      <c r="R2721" s="20"/>
    </row>
    <row r="2722" spans="13:18" x14ac:dyDescent="0.25">
      <c r="M2722" s="20"/>
      <c r="N2722" s="20"/>
      <c r="O2722" s="20"/>
      <c r="P2722" s="20"/>
      <c r="Q2722" s="20"/>
      <c r="R2722" s="20"/>
    </row>
    <row r="2723" spans="13:18" x14ac:dyDescent="0.25">
      <c r="M2723" s="20"/>
      <c r="N2723" s="20"/>
      <c r="O2723" s="20"/>
      <c r="P2723" s="20"/>
      <c r="Q2723" s="20"/>
      <c r="R2723" s="20"/>
    </row>
    <row r="2724" spans="13:18" x14ac:dyDescent="0.25">
      <c r="M2724" s="20"/>
      <c r="N2724" s="20"/>
      <c r="O2724" s="20"/>
      <c r="P2724" s="20"/>
      <c r="Q2724" s="20"/>
      <c r="R2724" s="20"/>
    </row>
    <row r="2725" spans="13:18" x14ac:dyDescent="0.25">
      <c r="M2725" s="20"/>
      <c r="N2725" s="20"/>
      <c r="O2725" s="20"/>
      <c r="P2725" s="20"/>
      <c r="Q2725" s="20"/>
      <c r="R2725" s="20"/>
    </row>
    <row r="2726" spans="13:18" x14ac:dyDescent="0.25">
      <c r="M2726" s="20"/>
      <c r="N2726" s="20"/>
      <c r="O2726" s="20"/>
      <c r="P2726" s="20"/>
      <c r="Q2726" s="20"/>
      <c r="R2726" s="20"/>
    </row>
    <row r="2727" spans="13:18" x14ac:dyDescent="0.25">
      <c r="M2727" s="20"/>
      <c r="N2727" s="20"/>
      <c r="O2727" s="20"/>
      <c r="P2727" s="20"/>
      <c r="Q2727" s="20"/>
      <c r="R2727" s="20"/>
    </row>
    <row r="2728" spans="13:18" x14ac:dyDescent="0.25">
      <c r="M2728" s="20"/>
      <c r="N2728" s="20"/>
      <c r="O2728" s="20"/>
      <c r="P2728" s="20"/>
      <c r="Q2728" s="20"/>
      <c r="R2728" s="20"/>
    </row>
    <row r="2729" spans="13:18" x14ac:dyDescent="0.25">
      <c r="M2729" s="20"/>
      <c r="N2729" s="20"/>
      <c r="O2729" s="20"/>
      <c r="P2729" s="20"/>
      <c r="Q2729" s="20"/>
      <c r="R2729" s="20"/>
    </row>
    <row r="2730" spans="13:18" x14ac:dyDescent="0.25">
      <c r="M2730" s="20"/>
      <c r="N2730" s="20"/>
      <c r="O2730" s="20"/>
      <c r="P2730" s="20"/>
      <c r="Q2730" s="20"/>
      <c r="R2730" s="20"/>
    </row>
    <row r="2731" spans="13:18" x14ac:dyDescent="0.25">
      <c r="M2731" s="20"/>
      <c r="N2731" s="20"/>
      <c r="O2731" s="20"/>
      <c r="P2731" s="20"/>
      <c r="Q2731" s="20"/>
      <c r="R2731" s="20"/>
    </row>
    <row r="2732" spans="13:18" x14ac:dyDescent="0.25">
      <c r="M2732" s="20"/>
      <c r="N2732" s="20"/>
      <c r="O2732" s="20"/>
      <c r="P2732" s="20"/>
      <c r="Q2732" s="20"/>
      <c r="R2732" s="20"/>
    </row>
    <row r="2733" spans="13:18" x14ac:dyDescent="0.25">
      <c r="M2733" s="20"/>
      <c r="N2733" s="20"/>
      <c r="O2733" s="20"/>
      <c r="P2733" s="20"/>
      <c r="Q2733" s="20"/>
      <c r="R2733" s="20"/>
    </row>
    <row r="2734" spans="13:18" x14ac:dyDescent="0.25">
      <c r="M2734" s="20"/>
      <c r="N2734" s="20"/>
      <c r="O2734" s="20"/>
      <c r="P2734" s="20"/>
      <c r="Q2734" s="20"/>
      <c r="R2734" s="20"/>
    </row>
    <row r="2735" spans="13:18" x14ac:dyDescent="0.25">
      <c r="M2735" s="20"/>
      <c r="N2735" s="20"/>
      <c r="O2735" s="20"/>
      <c r="P2735" s="20"/>
      <c r="Q2735" s="20"/>
      <c r="R2735" s="20"/>
    </row>
    <row r="2736" spans="13:18" x14ac:dyDescent="0.25">
      <c r="M2736" s="20"/>
      <c r="N2736" s="20"/>
      <c r="O2736" s="20"/>
      <c r="P2736" s="20"/>
      <c r="Q2736" s="20"/>
      <c r="R2736" s="20"/>
    </row>
    <row r="2737" spans="13:18" x14ac:dyDescent="0.25">
      <c r="M2737" s="20"/>
      <c r="N2737" s="20"/>
      <c r="O2737" s="20"/>
      <c r="P2737" s="20"/>
      <c r="Q2737" s="20"/>
      <c r="R2737" s="20"/>
    </row>
    <row r="2738" spans="13:18" x14ac:dyDescent="0.25">
      <c r="M2738" s="20"/>
      <c r="N2738" s="20"/>
      <c r="O2738" s="20"/>
      <c r="P2738" s="20"/>
      <c r="Q2738" s="20"/>
      <c r="R2738" s="20"/>
    </row>
    <row r="2739" spans="13:18" x14ac:dyDescent="0.25">
      <c r="M2739" s="20"/>
      <c r="N2739" s="20"/>
      <c r="O2739" s="20"/>
      <c r="P2739" s="20"/>
      <c r="Q2739" s="20"/>
      <c r="R2739" s="20"/>
    </row>
    <row r="2740" spans="13:18" x14ac:dyDescent="0.25">
      <c r="M2740" s="20"/>
      <c r="N2740" s="20"/>
      <c r="O2740" s="20"/>
      <c r="P2740" s="20"/>
      <c r="Q2740" s="20"/>
      <c r="R2740" s="20"/>
    </row>
    <row r="2741" spans="13:18" x14ac:dyDescent="0.25">
      <c r="M2741" s="20"/>
      <c r="N2741" s="20"/>
      <c r="O2741" s="20"/>
      <c r="P2741" s="20"/>
      <c r="Q2741" s="20"/>
      <c r="R2741" s="20"/>
    </row>
    <row r="2742" spans="13:18" x14ac:dyDescent="0.25">
      <c r="M2742" s="20"/>
      <c r="N2742" s="20"/>
      <c r="O2742" s="20"/>
      <c r="P2742" s="20"/>
      <c r="Q2742" s="20"/>
      <c r="R2742" s="20"/>
    </row>
    <row r="2743" spans="13:18" x14ac:dyDescent="0.25">
      <c r="M2743" s="20"/>
      <c r="N2743" s="20"/>
      <c r="O2743" s="20"/>
      <c r="P2743" s="20"/>
      <c r="Q2743" s="20"/>
      <c r="R2743" s="20"/>
    </row>
    <row r="2744" spans="13:18" x14ac:dyDescent="0.25">
      <c r="M2744" s="20"/>
      <c r="N2744" s="20"/>
      <c r="O2744" s="20"/>
      <c r="P2744" s="20"/>
      <c r="Q2744" s="20"/>
      <c r="R2744" s="20"/>
    </row>
    <row r="2745" spans="13:18" x14ac:dyDescent="0.25">
      <c r="M2745" s="20"/>
      <c r="N2745" s="20"/>
      <c r="O2745" s="20"/>
      <c r="P2745" s="20"/>
      <c r="Q2745" s="20"/>
      <c r="R2745" s="20"/>
    </row>
    <row r="2746" spans="13:18" x14ac:dyDescent="0.25">
      <c r="M2746" s="20"/>
      <c r="N2746" s="20"/>
      <c r="O2746" s="20"/>
      <c r="P2746" s="20"/>
      <c r="Q2746" s="20"/>
      <c r="R2746" s="20"/>
    </row>
    <row r="2747" spans="13:18" x14ac:dyDescent="0.25">
      <c r="M2747" s="20"/>
      <c r="N2747" s="20"/>
      <c r="O2747" s="20"/>
      <c r="P2747" s="20"/>
      <c r="Q2747" s="20"/>
      <c r="R2747" s="20"/>
    </row>
    <row r="2748" spans="13:18" x14ac:dyDescent="0.25">
      <c r="M2748" s="20"/>
      <c r="N2748" s="20"/>
      <c r="O2748" s="20"/>
      <c r="P2748" s="20"/>
      <c r="Q2748" s="20"/>
      <c r="R2748" s="20"/>
    </row>
    <row r="2749" spans="13:18" x14ac:dyDescent="0.25">
      <c r="M2749" s="20"/>
      <c r="N2749" s="20"/>
      <c r="O2749" s="20"/>
      <c r="P2749" s="20"/>
      <c r="Q2749" s="20"/>
      <c r="R2749" s="20"/>
    </row>
    <row r="2750" spans="13:18" x14ac:dyDescent="0.25">
      <c r="M2750" s="20"/>
      <c r="N2750" s="20"/>
      <c r="O2750" s="20"/>
      <c r="P2750" s="20"/>
      <c r="Q2750" s="20"/>
      <c r="R2750" s="20"/>
    </row>
    <row r="2751" spans="13:18" x14ac:dyDescent="0.25">
      <c r="M2751" s="20"/>
      <c r="N2751" s="20"/>
      <c r="O2751" s="20"/>
      <c r="P2751" s="20"/>
      <c r="Q2751" s="20"/>
      <c r="R2751" s="20"/>
    </row>
    <row r="2752" spans="13:18" x14ac:dyDescent="0.25">
      <c r="M2752" s="20"/>
      <c r="N2752" s="20"/>
      <c r="O2752" s="20"/>
      <c r="P2752" s="20"/>
      <c r="Q2752" s="20"/>
      <c r="R2752" s="20"/>
    </row>
    <row r="2753" spans="13:18" x14ac:dyDescent="0.25">
      <c r="M2753" s="20"/>
      <c r="N2753" s="20"/>
      <c r="O2753" s="20"/>
      <c r="P2753" s="20"/>
      <c r="Q2753" s="20"/>
      <c r="R2753" s="20"/>
    </row>
    <row r="2754" spans="13:18" x14ac:dyDescent="0.25">
      <c r="M2754" s="20"/>
      <c r="N2754" s="20"/>
      <c r="O2754" s="20"/>
      <c r="P2754" s="20"/>
      <c r="Q2754" s="20"/>
      <c r="R2754" s="20"/>
    </row>
    <row r="2755" spans="13:18" x14ac:dyDescent="0.25">
      <c r="M2755" s="20"/>
      <c r="N2755" s="20"/>
      <c r="O2755" s="20"/>
      <c r="P2755" s="20"/>
      <c r="Q2755" s="20"/>
      <c r="R2755" s="20"/>
    </row>
    <row r="2756" spans="13:18" x14ac:dyDescent="0.25">
      <c r="M2756" s="20"/>
      <c r="N2756" s="20"/>
      <c r="O2756" s="20"/>
      <c r="P2756" s="20"/>
      <c r="Q2756" s="20"/>
      <c r="R2756" s="20"/>
    </row>
    <row r="2757" spans="13:18" x14ac:dyDescent="0.25">
      <c r="M2757" s="20"/>
      <c r="N2757" s="20"/>
      <c r="O2757" s="20"/>
      <c r="P2757" s="20"/>
      <c r="Q2757" s="20"/>
      <c r="R2757" s="20"/>
    </row>
    <row r="2758" spans="13:18" x14ac:dyDescent="0.25">
      <c r="M2758" s="20"/>
      <c r="N2758" s="20"/>
      <c r="O2758" s="20"/>
      <c r="P2758" s="20"/>
      <c r="Q2758" s="20"/>
      <c r="R2758" s="20"/>
    </row>
    <row r="2759" spans="13:18" x14ac:dyDescent="0.25">
      <c r="M2759" s="20"/>
      <c r="N2759" s="20"/>
      <c r="O2759" s="20"/>
      <c r="P2759" s="20"/>
      <c r="Q2759" s="20"/>
      <c r="R2759" s="20"/>
    </row>
    <row r="2760" spans="13:18" x14ac:dyDescent="0.25">
      <c r="M2760" s="20"/>
      <c r="N2760" s="20"/>
      <c r="O2760" s="20"/>
      <c r="P2760" s="20"/>
      <c r="Q2760" s="20"/>
      <c r="R2760" s="20"/>
    </row>
    <row r="2761" spans="13:18" x14ac:dyDescent="0.25">
      <c r="M2761" s="20"/>
      <c r="N2761" s="20"/>
      <c r="O2761" s="20"/>
      <c r="P2761" s="20"/>
      <c r="Q2761" s="20"/>
      <c r="R2761" s="20"/>
    </row>
    <row r="2762" spans="13:18" x14ac:dyDescent="0.25">
      <c r="M2762" s="20"/>
      <c r="N2762" s="20"/>
      <c r="O2762" s="20"/>
      <c r="P2762" s="20"/>
      <c r="Q2762" s="20"/>
      <c r="R2762" s="20"/>
    </row>
    <row r="2763" spans="13:18" x14ac:dyDescent="0.25">
      <c r="M2763" s="20"/>
      <c r="N2763" s="20"/>
      <c r="O2763" s="20"/>
      <c r="P2763" s="20"/>
      <c r="Q2763" s="20"/>
      <c r="R2763" s="20"/>
    </row>
    <row r="2764" spans="13:18" x14ac:dyDescent="0.25">
      <c r="M2764" s="20"/>
      <c r="N2764" s="20"/>
      <c r="O2764" s="20"/>
      <c r="P2764" s="20"/>
      <c r="Q2764" s="20"/>
      <c r="R2764" s="20"/>
    </row>
    <row r="2765" spans="13:18" x14ac:dyDescent="0.25">
      <c r="M2765" s="20"/>
      <c r="N2765" s="20"/>
      <c r="O2765" s="20"/>
      <c r="P2765" s="20"/>
      <c r="Q2765" s="20"/>
      <c r="R2765" s="20"/>
    </row>
    <row r="2766" spans="13:18" x14ac:dyDescent="0.25">
      <c r="M2766" s="20"/>
      <c r="N2766" s="20"/>
      <c r="O2766" s="20"/>
      <c r="P2766" s="20"/>
      <c r="Q2766" s="20"/>
      <c r="R2766" s="20"/>
    </row>
    <row r="2767" spans="13:18" x14ac:dyDescent="0.25">
      <c r="M2767" s="20"/>
      <c r="N2767" s="20"/>
      <c r="O2767" s="20"/>
      <c r="P2767" s="20"/>
      <c r="Q2767" s="20"/>
      <c r="R2767" s="20"/>
    </row>
    <row r="2768" spans="13:18" x14ac:dyDescent="0.25">
      <c r="M2768" s="20"/>
      <c r="N2768" s="20"/>
      <c r="O2768" s="20"/>
      <c r="P2768" s="20"/>
      <c r="Q2768" s="20"/>
      <c r="R2768" s="20"/>
    </row>
    <row r="2769" spans="13:18" x14ac:dyDescent="0.25">
      <c r="M2769" s="20"/>
      <c r="N2769" s="20"/>
      <c r="O2769" s="20"/>
      <c r="P2769" s="20"/>
      <c r="Q2769" s="20"/>
      <c r="R2769" s="20"/>
    </row>
    <row r="2770" spans="13:18" x14ac:dyDescent="0.25">
      <c r="M2770" s="20"/>
      <c r="N2770" s="20"/>
      <c r="O2770" s="20"/>
      <c r="P2770" s="20"/>
      <c r="Q2770" s="20"/>
      <c r="R2770" s="20"/>
    </row>
    <row r="2771" spans="13:18" x14ac:dyDescent="0.25">
      <c r="M2771" s="20"/>
      <c r="N2771" s="20"/>
      <c r="O2771" s="20"/>
      <c r="P2771" s="20"/>
      <c r="Q2771" s="20"/>
      <c r="R2771" s="20"/>
    </row>
    <row r="2772" spans="13:18" x14ac:dyDescent="0.25">
      <c r="M2772" s="20"/>
      <c r="N2772" s="20"/>
      <c r="O2772" s="20"/>
      <c r="P2772" s="20"/>
      <c r="Q2772" s="20"/>
      <c r="R2772" s="20"/>
    </row>
    <row r="2773" spans="13:18" x14ac:dyDescent="0.25">
      <c r="M2773" s="20"/>
      <c r="N2773" s="20"/>
      <c r="O2773" s="20"/>
      <c r="P2773" s="20"/>
      <c r="Q2773" s="20"/>
      <c r="R2773" s="20"/>
    </row>
    <row r="2774" spans="13:18" x14ac:dyDescent="0.25">
      <c r="M2774" s="20"/>
      <c r="N2774" s="20"/>
      <c r="O2774" s="20"/>
      <c r="P2774" s="20"/>
      <c r="Q2774" s="20"/>
      <c r="R2774" s="20"/>
    </row>
    <row r="2775" spans="13:18" x14ac:dyDescent="0.25">
      <c r="M2775" s="20"/>
      <c r="N2775" s="20"/>
      <c r="O2775" s="20"/>
      <c r="P2775" s="20"/>
      <c r="Q2775" s="20"/>
      <c r="R2775" s="20"/>
    </row>
    <row r="2776" spans="13:18" x14ac:dyDescent="0.25">
      <c r="M2776" s="20"/>
      <c r="N2776" s="20"/>
      <c r="O2776" s="20"/>
      <c r="P2776" s="20"/>
      <c r="Q2776" s="20"/>
      <c r="R2776" s="20"/>
    </row>
    <row r="2777" spans="13:18" x14ac:dyDescent="0.25">
      <c r="M2777" s="20"/>
      <c r="N2777" s="20"/>
      <c r="O2777" s="20"/>
      <c r="P2777" s="20"/>
      <c r="Q2777" s="20"/>
      <c r="R2777" s="20"/>
    </row>
    <row r="2778" spans="13:18" x14ac:dyDescent="0.25">
      <c r="M2778" s="20"/>
      <c r="N2778" s="20"/>
      <c r="O2778" s="20"/>
      <c r="P2778" s="20"/>
      <c r="Q2778" s="20"/>
      <c r="R2778" s="20"/>
    </row>
    <row r="2779" spans="13:18" x14ac:dyDescent="0.25">
      <c r="M2779" s="20"/>
      <c r="N2779" s="20"/>
      <c r="O2779" s="20"/>
      <c r="P2779" s="20"/>
      <c r="Q2779" s="20"/>
      <c r="R2779" s="20"/>
    </row>
    <row r="2780" spans="13:18" x14ac:dyDescent="0.25">
      <c r="M2780" s="20"/>
      <c r="N2780" s="20"/>
      <c r="O2780" s="20"/>
      <c r="P2780" s="20"/>
      <c r="Q2780" s="20"/>
      <c r="R2780" s="20"/>
    </row>
    <row r="2781" spans="13:18" x14ac:dyDescent="0.25">
      <c r="M2781" s="20"/>
      <c r="N2781" s="20"/>
      <c r="O2781" s="20"/>
      <c r="P2781" s="20"/>
      <c r="Q2781" s="20"/>
      <c r="R2781" s="20"/>
    </row>
    <row r="2782" spans="13:18" x14ac:dyDescent="0.25">
      <c r="M2782" s="20"/>
      <c r="N2782" s="20"/>
      <c r="O2782" s="20"/>
      <c r="P2782" s="20"/>
      <c r="Q2782" s="20"/>
      <c r="R2782" s="20"/>
    </row>
    <row r="2783" spans="13:18" x14ac:dyDescent="0.25">
      <c r="M2783" s="20"/>
      <c r="N2783" s="20"/>
      <c r="O2783" s="20"/>
      <c r="P2783" s="20"/>
      <c r="Q2783" s="20"/>
      <c r="R2783" s="20"/>
    </row>
    <row r="2784" spans="13:18" x14ac:dyDescent="0.25">
      <c r="M2784" s="20"/>
      <c r="N2784" s="20"/>
      <c r="O2784" s="20"/>
      <c r="P2784" s="20"/>
      <c r="Q2784" s="20"/>
      <c r="R2784" s="20"/>
    </row>
    <row r="2785" spans="13:18" x14ac:dyDescent="0.25">
      <c r="M2785" s="20"/>
      <c r="N2785" s="20"/>
      <c r="O2785" s="20"/>
      <c r="P2785" s="20"/>
      <c r="Q2785" s="20"/>
      <c r="R2785" s="20"/>
    </row>
    <row r="2786" spans="13:18" x14ac:dyDescent="0.25">
      <c r="M2786" s="20"/>
      <c r="N2786" s="20"/>
      <c r="O2786" s="20"/>
      <c r="P2786" s="20"/>
      <c r="Q2786" s="20"/>
      <c r="R2786" s="20"/>
    </row>
    <row r="2787" spans="13:18" x14ac:dyDescent="0.25">
      <c r="M2787" s="20"/>
      <c r="N2787" s="20"/>
      <c r="O2787" s="20"/>
      <c r="P2787" s="20"/>
      <c r="Q2787" s="20"/>
      <c r="R2787" s="20"/>
    </row>
    <row r="2788" spans="13:18" x14ac:dyDescent="0.25">
      <c r="M2788" s="20"/>
      <c r="N2788" s="20"/>
      <c r="O2788" s="20"/>
      <c r="P2788" s="20"/>
      <c r="Q2788" s="20"/>
      <c r="R2788" s="20"/>
    </row>
    <row r="2789" spans="13:18" x14ac:dyDescent="0.25">
      <c r="M2789" s="20"/>
      <c r="N2789" s="20"/>
      <c r="O2789" s="20"/>
      <c r="P2789" s="20"/>
      <c r="Q2789" s="20"/>
      <c r="R2789" s="20"/>
    </row>
    <row r="2790" spans="13:18" x14ac:dyDescent="0.25">
      <c r="M2790" s="20"/>
      <c r="N2790" s="20"/>
      <c r="O2790" s="20"/>
      <c r="P2790" s="20"/>
      <c r="Q2790" s="20"/>
      <c r="R2790" s="20"/>
    </row>
    <row r="2791" spans="13:18" x14ac:dyDescent="0.25">
      <c r="M2791" s="20"/>
      <c r="N2791" s="20"/>
      <c r="O2791" s="20"/>
      <c r="P2791" s="20"/>
      <c r="Q2791" s="20"/>
      <c r="R2791" s="20"/>
    </row>
    <row r="2792" spans="13:18" x14ac:dyDescent="0.25">
      <c r="M2792" s="20"/>
      <c r="N2792" s="20"/>
      <c r="O2792" s="20"/>
      <c r="P2792" s="20"/>
      <c r="Q2792" s="20"/>
      <c r="R2792" s="20"/>
    </row>
    <row r="2793" spans="13:18" x14ac:dyDescent="0.25">
      <c r="M2793" s="20"/>
      <c r="N2793" s="20"/>
      <c r="O2793" s="20"/>
      <c r="P2793" s="20"/>
      <c r="Q2793" s="20"/>
      <c r="R2793" s="20"/>
    </row>
    <row r="2794" spans="13:18" x14ac:dyDescent="0.25">
      <c r="M2794" s="20"/>
      <c r="N2794" s="20"/>
      <c r="O2794" s="20"/>
      <c r="P2794" s="20"/>
      <c r="Q2794" s="20"/>
      <c r="R2794" s="20"/>
    </row>
    <row r="2795" spans="13:18" x14ac:dyDescent="0.25">
      <c r="M2795" s="20"/>
      <c r="N2795" s="20"/>
      <c r="O2795" s="20"/>
      <c r="P2795" s="20"/>
      <c r="Q2795" s="20"/>
      <c r="R2795" s="20"/>
    </row>
    <row r="2796" spans="13:18" x14ac:dyDescent="0.25">
      <c r="M2796" s="20"/>
      <c r="N2796" s="20"/>
      <c r="O2796" s="20"/>
      <c r="P2796" s="20"/>
      <c r="Q2796" s="20"/>
      <c r="R2796" s="20"/>
    </row>
    <row r="2797" spans="13:18" x14ac:dyDescent="0.25">
      <c r="M2797" s="20"/>
      <c r="N2797" s="20"/>
      <c r="O2797" s="20"/>
      <c r="P2797" s="20"/>
      <c r="Q2797" s="20"/>
      <c r="R2797" s="20"/>
    </row>
    <row r="2798" spans="13:18" x14ac:dyDescent="0.25">
      <c r="M2798" s="20"/>
      <c r="N2798" s="20"/>
      <c r="O2798" s="20"/>
      <c r="P2798" s="20"/>
      <c r="Q2798" s="20"/>
      <c r="R2798" s="20"/>
    </row>
    <row r="2799" spans="13:18" x14ac:dyDescent="0.25">
      <c r="M2799" s="20"/>
      <c r="N2799" s="20"/>
      <c r="O2799" s="20"/>
      <c r="P2799" s="20"/>
      <c r="Q2799" s="20"/>
      <c r="R2799" s="20"/>
    </row>
    <row r="2800" spans="13:18" x14ac:dyDescent="0.25">
      <c r="M2800" s="20"/>
      <c r="N2800" s="20"/>
      <c r="O2800" s="20"/>
      <c r="P2800" s="20"/>
      <c r="Q2800" s="20"/>
      <c r="R2800" s="20"/>
    </row>
    <row r="2801" spans="13:18" x14ac:dyDescent="0.25">
      <c r="M2801" s="20"/>
      <c r="N2801" s="20"/>
      <c r="O2801" s="20"/>
      <c r="P2801" s="20"/>
      <c r="Q2801" s="20"/>
      <c r="R2801" s="20"/>
    </row>
    <row r="2802" spans="13:18" x14ac:dyDescent="0.25">
      <c r="M2802" s="20"/>
      <c r="N2802" s="20"/>
      <c r="O2802" s="20"/>
      <c r="P2802" s="20"/>
      <c r="Q2802" s="20"/>
      <c r="R2802" s="20"/>
    </row>
    <row r="2803" spans="13:18" x14ac:dyDescent="0.25">
      <c r="M2803" s="20"/>
      <c r="N2803" s="20"/>
      <c r="O2803" s="20"/>
      <c r="P2803" s="20"/>
      <c r="Q2803" s="20"/>
      <c r="R2803" s="20"/>
    </row>
    <row r="2804" spans="13:18" x14ac:dyDescent="0.25">
      <c r="M2804" s="20"/>
      <c r="N2804" s="20"/>
      <c r="O2804" s="20"/>
      <c r="P2804" s="20"/>
      <c r="Q2804" s="20"/>
      <c r="R2804" s="20"/>
    </row>
    <row r="2805" spans="13:18" x14ac:dyDescent="0.25">
      <c r="M2805" s="20"/>
      <c r="N2805" s="20"/>
      <c r="O2805" s="20"/>
      <c r="P2805" s="20"/>
      <c r="Q2805" s="20"/>
      <c r="R2805" s="20"/>
    </row>
    <row r="2806" spans="13:18" x14ac:dyDescent="0.25">
      <c r="M2806" s="20"/>
      <c r="N2806" s="20"/>
      <c r="O2806" s="20"/>
      <c r="P2806" s="20"/>
      <c r="Q2806" s="20"/>
      <c r="R2806" s="20"/>
    </row>
    <row r="2807" spans="13:18" x14ac:dyDescent="0.25">
      <c r="M2807" s="20"/>
      <c r="N2807" s="20"/>
      <c r="O2807" s="20"/>
      <c r="P2807" s="20"/>
      <c r="Q2807" s="20"/>
      <c r="R2807" s="20"/>
    </row>
    <row r="2808" spans="13:18" x14ac:dyDescent="0.25">
      <c r="M2808" s="20"/>
      <c r="N2808" s="20"/>
      <c r="O2808" s="20"/>
      <c r="P2808" s="20"/>
      <c r="Q2808" s="20"/>
      <c r="R2808" s="20"/>
    </row>
    <row r="2809" spans="13:18" x14ac:dyDescent="0.25">
      <c r="M2809" s="20"/>
      <c r="N2809" s="20"/>
      <c r="O2809" s="20"/>
      <c r="P2809" s="20"/>
      <c r="Q2809" s="20"/>
      <c r="R2809" s="20"/>
    </row>
    <row r="2810" spans="13:18" x14ac:dyDescent="0.25">
      <c r="M2810" s="20"/>
      <c r="N2810" s="20"/>
      <c r="O2810" s="20"/>
      <c r="P2810" s="20"/>
      <c r="Q2810" s="20"/>
      <c r="R2810" s="20"/>
    </row>
    <row r="2811" spans="13:18" x14ac:dyDescent="0.25">
      <c r="M2811" s="20"/>
      <c r="N2811" s="20"/>
      <c r="O2811" s="20"/>
      <c r="P2811" s="20"/>
      <c r="Q2811" s="20"/>
      <c r="R2811" s="20"/>
    </row>
    <row r="2812" spans="13:18" x14ac:dyDescent="0.25">
      <c r="M2812" s="20"/>
      <c r="N2812" s="20"/>
      <c r="O2812" s="20"/>
      <c r="P2812" s="20"/>
      <c r="Q2812" s="20"/>
      <c r="R2812" s="20"/>
    </row>
    <row r="2813" spans="13:18" x14ac:dyDescent="0.25">
      <c r="M2813" s="20"/>
      <c r="N2813" s="20"/>
      <c r="O2813" s="20"/>
      <c r="P2813" s="20"/>
      <c r="Q2813" s="20"/>
      <c r="R2813" s="20"/>
    </row>
    <row r="2814" spans="13:18" x14ac:dyDescent="0.25">
      <c r="M2814" s="20"/>
      <c r="N2814" s="20"/>
      <c r="O2814" s="20"/>
      <c r="P2814" s="20"/>
      <c r="Q2814" s="20"/>
      <c r="R2814" s="20"/>
    </row>
    <row r="2815" spans="13:18" x14ac:dyDescent="0.25">
      <c r="M2815" s="20"/>
      <c r="N2815" s="20"/>
      <c r="O2815" s="20"/>
      <c r="P2815" s="20"/>
      <c r="Q2815" s="20"/>
      <c r="R2815" s="20"/>
    </row>
    <row r="2816" spans="13:18" x14ac:dyDescent="0.25">
      <c r="M2816" s="20"/>
      <c r="N2816" s="20"/>
      <c r="O2816" s="20"/>
      <c r="P2816" s="20"/>
      <c r="Q2816" s="20"/>
      <c r="R2816" s="20"/>
    </row>
    <row r="2817" spans="13:18" x14ac:dyDescent="0.25">
      <c r="M2817" s="20"/>
      <c r="N2817" s="20"/>
      <c r="O2817" s="20"/>
      <c r="P2817" s="20"/>
      <c r="Q2817" s="20"/>
      <c r="R2817" s="20"/>
    </row>
    <row r="2818" spans="13:18" x14ac:dyDescent="0.25">
      <c r="M2818" s="20"/>
      <c r="N2818" s="20"/>
      <c r="O2818" s="20"/>
      <c r="P2818" s="20"/>
      <c r="Q2818" s="20"/>
      <c r="R2818" s="20"/>
    </row>
    <row r="2819" spans="13:18" x14ac:dyDescent="0.25">
      <c r="M2819" s="20"/>
      <c r="N2819" s="20"/>
      <c r="O2819" s="20"/>
      <c r="P2819" s="20"/>
      <c r="Q2819" s="20"/>
      <c r="R2819" s="20"/>
    </row>
    <row r="2820" spans="13:18" x14ac:dyDescent="0.25">
      <c r="M2820" s="20"/>
      <c r="N2820" s="20"/>
      <c r="O2820" s="20"/>
      <c r="P2820" s="20"/>
      <c r="Q2820" s="20"/>
      <c r="R2820" s="20"/>
    </row>
    <row r="2821" spans="13:18" x14ac:dyDescent="0.25">
      <c r="M2821" s="20"/>
      <c r="N2821" s="20"/>
      <c r="O2821" s="20"/>
      <c r="P2821" s="20"/>
      <c r="Q2821" s="20"/>
      <c r="R2821" s="20"/>
    </row>
    <row r="2822" spans="13:18" x14ac:dyDescent="0.25">
      <c r="M2822" s="20"/>
      <c r="N2822" s="20"/>
      <c r="O2822" s="20"/>
      <c r="P2822" s="20"/>
      <c r="Q2822" s="20"/>
      <c r="R2822" s="20"/>
    </row>
    <row r="2823" spans="13:18" x14ac:dyDescent="0.25">
      <c r="M2823" s="20"/>
      <c r="N2823" s="20"/>
      <c r="O2823" s="20"/>
      <c r="P2823" s="20"/>
      <c r="Q2823" s="20"/>
      <c r="R2823" s="20"/>
    </row>
    <row r="2824" spans="13:18" x14ac:dyDescent="0.25">
      <c r="M2824" s="20"/>
      <c r="N2824" s="20"/>
      <c r="O2824" s="20"/>
      <c r="P2824" s="20"/>
      <c r="Q2824" s="20"/>
      <c r="R2824" s="20"/>
    </row>
    <row r="2825" spans="13:18" x14ac:dyDescent="0.25">
      <c r="M2825" s="20"/>
      <c r="N2825" s="20"/>
      <c r="O2825" s="20"/>
      <c r="P2825" s="20"/>
      <c r="Q2825" s="20"/>
      <c r="R2825" s="20"/>
    </row>
    <row r="2826" spans="13:18" x14ac:dyDescent="0.25">
      <c r="M2826" s="20"/>
      <c r="N2826" s="20"/>
      <c r="O2826" s="20"/>
      <c r="P2826" s="20"/>
      <c r="Q2826" s="20"/>
      <c r="R2826" s="20"/>
    </row>
    <row r="2827" spans="13:18" x14ac:dyDescent="0.25">
      <c r="M2827" s="20"/>
      <c r="N2827" s="20"/>
      <c r="O2827" s="20"/>
      <c r="P2827" s="20"/>
      <c r="Q2827" s="20"/>
      <c r="R2827" s="20"/>
    </row>
    <row r="2828" spans="13:18" x14ac:dyDescent="0.25">
      <c r="M2828" s="20"/>
      <c r="N2828" s="20"/>
      <c r="O2828" s="20"/>
      <c r="P2828" s="20"/>
      <c r="Q2828" s="20"/>
      <c r="R2828" s="20"/>
    </row>
    <row r="2829" spans="13:18" x14ac:dyDescent="0.25">
      <c r="M2829" s="20"/>
      <c r="N2829" s="20"/>
      <c r="O2829" s="20"/>
      <c r="P2829" s="20"/>
      <c r="Q2829" s="20"/>
      <c r="R2829" s="20"/>
    </row>
    <row r="2830" spans="13:18" x14ac:dyDescent="0.25">
      <c r="M2830" s="20"/>
      <c r="N2830" s="20"/>
      <c r="O2830" s="20"/>
      <c r="P2830" s="20"/>
      <c r="Q2830" s="20"/>
      <c r="R2830" s="20"/>
    </row>
    <row r="2831" spans="13:18" x14ac:dyDescent="0.25">
      <c r="M2831" s="20"/>
      <c r="N2831" s="20"/>
      <c r="O2831" s="20"/>
      <c r="P2831" s="20"/>
      <c r="Q2831" s="20"/>
      <c r="R2831" s="20"/>
    </row>
    <row r="2832" spans="13:18" x14ac:dyDescent="0.25">
      <c r="M2832" s="20"/>
      <c r="N2832" s="20"/>
      <c r="O2832" s="20"/>
      <c r="P2832" s="20"/>
      <c r="Q2832" s="20"/>
      <c r="R2832" s="20"/>
    </row>
    <row r="2833" spans="13:18" x14ac:dyDescent="0.25">
      <c r="M2833" s="20"/>
      <c r="N2833" s="20"/>
      <c r="O2833" s="20"/>
      <c r="P2833" s="20"/>
      <c r="Q2833" s="20"/>
      <c r="R2833" s="20"/>
    </row>
    <row r="2834" spans="13:18" x14ac:dyDescent="0.25">
      <c r="M2834" s="20"/>
      <c r="N2834" s="20"/>
      <c r="O2834" s="20"/>
      <c r="P2834" s="20"/>
      <c r="Q2834" s="20"/>
      <c r="R2834" s="20"/>
    </row>
    <row r="2835" spans="13:18" x14ac:dyDescent="0.25">
      <c r="M2835" s="20"/>
      <c r="N2835" s="20"/>
      <c r="O2835" s="20"/>
      <c r="P2835" s="20"/>
      <c r="Q2835" s="20"/>
      <c r="R2835" s="20"/>
    </row>
    <row r="2836" spans="13:18" x14ac:dyDescent="0.25">
      <c r="M2836" s="20"/>
      <c r="N2836" s="20"/>
      <c r="O2836" s="20"/>
      <c r="P2836" s="20"/>
      <c r="Q2836" s="20"/>
      <c r="R2836" s="20"/>
    </row>
    <row r="2837" spans="13:18" x14ac:dyDescent="0.25">
      <c r="M2837" s="20"/>
      <c r="N2837" s="20"/>
      <c r="O2837" s="20"/>
      <c r="P2837" s="20"/>
      <c r="Q2837" s="20"/>
      <c r="R2837" s="20"/>
    </row>
    <row r="2838" spans="13:18" x14ac:dyDescent="0.25">
      <c r="M2838" s="20"/>
      <c r="N2838" s="20"/>
      <c r="O2838" s="20"/>
      <c r="P2838" s="20"/>
      <c r="Q2838" s="20"/>
      <c r="R2838" s="20"/>
    </row>
    <row r="2839" spans="13:18" x14ac:dyDescent="0.25">
      <c r="M2839" s="20"/>
      <c r="N2839" s="20"/>
      <c r="O2839" s="20"/>
      <c r="P2839" s="20"/>
      <c r="Q2839" s="20"/>
      <c r="R2839" s="20"/>
    </row>
    <row r="2840" spans="13:18" x14ac:dyDescent="0.25">
      <c r="M2840" s="20"/>
      <c r="N2840" s="20"/>
      <c r="O2840" s="20"/>
      <c r="P2840" s="20"/>
      <c r="Q2840" s="20"/>
      <c r="R2840" s="20"/>
    </row>
    <row r="2841" spans="13:18" x14ac:dyDescent="0.25">
      <c r="M2841" s="20"/>
      <c r="N2841" s="20"/>
      <c r="O2841" s="20"/>
      <c r="P2841" s="20"/>
      <c r="Q2841" s="20"/>
      <c r="R2841" s="20"/>
    </row>
    <row r="2842" spans="13:18" x14ac:dyDescent="0.25">
      <c r="M2842" s="20"/>
      <c r="N2842" s="20"/>
      <c r="O2842" s="20"/>
      <c r="P2842" s="20"/>
      <c r="Q2842" s="20"/>
      <c r="R2842" s="20"/>
    </row>
    <row r="2843" spans="13:18" x14ac:dyDescent="0.25">
      <c r="M2843" s="20"/>
      <c r="N2843" s="20"/>
      <c r="O2843" s="20"/>
      <c r="P2843" s="20"/>
      <c r="Q2843" s="20"/>
      <c r="R2843" s="20"/>
    </row>
    <row r="2844" spans="13:18" x14ac:dyDescent="0.25">
      <c r="M2844" s="20"/>
      <c r="N2844" s="20"/>
      <c r="O2844" s="20"/>
      <c r="P2844" s="20"/>
      <c r="Q2844" s="20"/>
      <c r="R2844" s="20"/>
    </row>
    <row r="2845" spans="13:18" x14ac:dyDescent="0.25">
      <c r="M2845" s="20"/>
      <c r="N2845" s="20"/>
      <c r="O2845" s="20"/>
      <c r="P2845" s="20"/>
      <c r="Q2845" s="20"/>
      <c r="R2845" s="20"/>
    </row>
    <row r="2846" spans="13:18" x14ac:dyDescent="0.25">
      <c r="M2846" s="20"/>
      <c r="N2846" s="20"/>
      <c r="O2846" s="20"/>
      <c r="P2846" s="20"/>
      <c r="Q2846" s="20"/>
      <c r="R2846" s="20"/>
    </row>
    <row r="2847" spans="13:18" x14ac:dyDescent="0.25">
      <c r="M2847" s="20"/>
      <c r="N2847" s="20"/>
      <c r="O2847" s="20"/>
      <c r="P2847" s="20"/>
      <c r="Q2847" s="20"/>
      <c r="R2847" s="20"/>
    </row>
    <row r="2848" spans="13:18" x14ac:dyDescent="0.25">
      <c r="M2848" s="20"/>
      <c r="N2848" s="20"/>
      <c r="O2848" s="20"/>
      <c r="P2848" s="20"/>
      <c r="Q2848" s="20"/>
      <c r="R2848" s="20"/>
    </row>
    <row r="2849" spans="13:18" x14ac:dyDescent="0.25">
      <c r="M2849" s="20"/>
      <c r="N2849" s="20"/>
      <c r="O2849" s="20"/>
      <c r="P2849" s="20"/>
      <c r="Q2849" s="20"/>
      <c r="R2849" s="20"/>
    </row>
    <row r="2850" spans="13:18" x14ac:dyDescent="0.25">
      <c r="M2850" s="20"/>
      <c r="N2850" s="20"/>
      <c r="O2850" s="20"/>
      <c r="P2850" s="20"/>
      <c r="Q2850" s="20"/>
      <c r="R2850" s="20"/>
    </row>
    <row r="2851" spans="13:18" x14ac:dyDescent="0.25">
      <c r="M2851" s="20"/>
      <c r="N2851" s="20"/>
      <c r="O2851" s="20"/>
      <c r="P2851" s="20"/>
      <c r="Q2851" s="20"/>
      <c r="R2851" s="20"/>
    </row>
    <row r="2852" spans="13:18" x14ac:dyDescent="0.25">
      <c r="M2852" s="20"/>
      <c r="N2852" s="20"/>
      <c r="O2852" s="20"/>
      <c r="P2852" s="20"/>
      <c r="Q2852" s="20"/>
      <c r="R2852" s="20"/>
    </row>
    <row r="2853" spans="13:18" x14ac:dyDescent="0.25">
      <c r="M2853" s="20"/>
      <c r="N2853" s="20"/>
      <c r="O2853" s="20"/>
      <c r="P2853" s="20"/>
      <c r="Q2853" s="20"/>
      <c r="R2853" s="20"/>
    </row>
    <row r="2854" spans="13:18" x14ac:dyDescent="0.25">
      <c r="M2854" s="20"/>
      <c r="N2854" s="20"/>
      <c r="O2854" s="20"/>
      <c r="P2854" s="20"/>
      <c r="Q2854" s="20"/>
      <c r="R2854" s="20"/>
    </row>
    <row r="2855" spans="13:18" x14ac:dyDescent="0.25">
      <c r="M2855" s="20"/>
      <c r="N2855" s="20"/>
      <c r="O2855" s="20"/>
      <c r="P2855" s="20"/>
      <c r="Q2855" s="20"/>
      <c r="R2855" s="20"/>
    </row>
    <row r="2856" spans="13:18" x14ac:dyDescent="0.25">
      <c r="M2856" s="20"/>
      <c r="N2856" s="20"/>
      <c r="O2856" s="20"/>
      <c r="P2856" s="20"/>
      <c r="Q2856" s="20"/>
      <c r="R2856" s="20"/>
    </row>
    <row r="2857" spans="13:18" x14ac:dyDescent="0.25">
      <c r="M2857" s="20"/>
      <c r="N2857" s="20"/>
      <c r="O2857" s="20"/>
      <c r="P2857" s="20"/>
      <c r="Q2857" s="20"/>
      <c r="R2857" s="20"/>
    </row>
    <row r="2858" spans="13:18" x14ac:dyDescent="0.25">
      <c r="M2858" s="20"/>
      <c r="N2858" s="20"/>
      <c r="O2858" s="20"/>
      <c r="P2858" s="20"/>
      <c r="Q2858" s="20"/>
      <c r="R2858" s="20"/>
    </row>
    <row r="2859" spans="13:18" x14ac:dyDescent="0.25">
      <c r="M2859" s="20"/>
      <c r="N2859" s="20"/>
      <c r="O2859" s="20"/>
      <c r="P2859" s="20"/>
      <c r="Q2859" s="20"/>
      <c r="R2859" s="20"/>
    </row>
    <row r="2860" spans="13:18" x14ac:dyDescent="0.25">
      <c r="M2860" s="20"/>
      <c r="N2860" s="20"/>
      <c r="O2860" s="20"/>
      <c r="P2860" s="20"/>
      <c r="Q2860" s="20"/>
      <c r="R2860" s="20"/>
    </row>
    <row r="2861" spans="13:18" x14ac:dyDescent="0.25">
      <c r="M2861" s="20"/>
      <c r="N2861" s="20"/>
      <c r="O2861" s="20"/>
      <c r="P2861" s="20"/>
      <c r="Q2861" s="20"/>
      <c r="R2861" s="20"/>
    </row>
    <row r="2862" spans="13:18" x14ac:dyDescent="0.25">
      <c r="M2862" s="20"/>
      <c r="N2862" s="20"/>
      <c r="O2862" s="20"/>
      <c r="P2862" s="20"/>
      <c r="Q2862" s="20"/>
      <c r="R2862" s="20"/>
    </row>
    <row r="2863" spans="13:18" x14ac:dyDescent="0.25">
      <c r="M2863" s="20"/>
      <c r="N2863" s="20"/>
      <c r="O2863" s="20"/>
      <c r="P2863" s="20"/>
      <c r="Q2863" s="20"/>
      <c r="R2863" s="20"/>
    </row>
    <row r="2864" spans="13:18" x14ac:dyDescent="0.25">
      <c r="M2864" s="20"/>
      <c r="N2864" s="20"/>
      <c r="O2864" s="20"/>
      <c r="P2864" s="20"/>
      <c r="Q2864" s="20"/>
      <c r="R2864" s="20"/>
    </row>
    <row r="2865" spans="13:18" x14ac:dyDescent="0.25">
      <c r="M2865" s="20"/>
      <c r="N2865" s="20"/>
      <c r="O2865" s="20"/>
      <c r="P2865" s="20"/>
      <c r="Q2865" s="20"/>
      <c r="R2865" s="20"/>
    </row>
    <row r="2866" spans="13:18" x14ac:dyDescent="0.25">
      <c r="M2866" s="20"/>
      <c r="N2866" s="20"/>
      <c r="O2866" s="20"/>
      <c r="P2866" s="20"/>
      <c r="Q2866" s="20"/>
      <c r="R2866" s="20"/>
    </row>
    <row r="2867" spans="13:18" x14ac:dyDescent="0.25">
      <c r="M2867" s="20"/>
      <c r="N2867" s="20"/>
      <c r="O2867" s="20"/>
      <c r="P2867" s="20"/>
      <c r="Q2867" s="20"/>
      <c r="R2867" s="20"/>
    </row>
    <row r="2868" spans="13:18" x14ac:dyDescent="0.25">
      <c r="M2868" s="20"/>
      <c r="N2868" s="20"/>
      <c r="O2868" s="20"/>
      <c r="P2868" s="20"/>
      <c r="Q2868" s="20"/>
      <c r="R2868" s="20"/>
    </row>
    <row r="2869" spans="13:18" x14ac:dyDescent="0.25">
      <c r="M2869" s="20"/>
      <c r="N2869" s="20"/>
      <c r="O2869" s="20"/>
      <c r="P2869" s="20"/>
      <c r="Q2869" s="20"/>
      <c r="R2869" s="20"/>
    </row>
    <row r="2870" spans="13:18" x14ac:dyDescent="0.25">
      <c r="M2870" s="20"/>
      <c r="N2870" s="20"/>
      <c r="O2870" s="20"/>
      <c r="P2870" s="20"/>
      <c r="Q2870" s="20"/>
      <c r="R2870" s="20"/>
    </row>
    <row r="2871" spans="13:18" x14ac:dyDescent="0.25">
      <c r="M2871" s="20"/>
      <c r="N2871" s="20"/>
      <c r="O2871" s="20"/>
      <c r="P2871" s="20"/>
      <c r="Q2871" s="20"/>
      <c r="R2871" s="20"/>
    </row>
    <row r="2872" spans="13:18" x14ac:dyDescent="0.25">
      <c r="M2872" s="20"/>
      <c r="N2872" s="20"/>
      <c r="O2872" s="20"/>
      <c r="P2872" s="20"/>
      <c r="Q2872" s="20"/>
      <c r="R2872" s="20"/>
    </row>
    <row r="2873" spans="13:18" x14ac:dyDescent="0.25">
      <c r="M2873" s="20"/>
      <c r="N2873" s="20"/>
      <c r="O2873" s="20"/>
      <c r="P2873" s="20"/>
      <c r="Q2873" s="20"/>
      <c r="R2873" s="20"/>
    </row>
    <row r="2874" spans="13:18" x14ac:dyDescent="0.25">
      <c r="M2874" s="20"/>
      <c r="N2874" s="20"/>
      <c r="O2874" s="20"/>
      <c r="P2874" s="20"/>
      <c r="Q2874" s="20"/>
      <c r="R2874" s="20"/>
    </row>
    <row r="2875" spans="13:18" x14ac:dyDescent="0.25">
      <c r="M2875" s="20"/>
      <c r="N2875" s="20"/>
      <c r="O2875" s="20"/>
      <c r="P2875" s="20"/>
      <c r="Q2875" s="20"/>
      <c r="R2875" s="20"/>
    </row>
    <row r="2876" spans="13:18" x14ac:dyDescent="0.25">
      <c r="M2876" s="20"/>
      <c r="N2876" s="20"/>
      <c r="O2876" s="20"/>
      <c r="P2876" s="20"/>
      <c r="Q2876" s="20"/>
      <c r="R2876" s="20"/>
    </row>
    <row r="2877" spans="13:18" x14ac:dyDescent="0.25">
      <c r="M2877" s="20"/>
      <c r="N2877" s="20"/>
      <c r="O2877" s="20"/>
      <c r="P2877" s="20"/>
      <c r="Q2877" s="20"/>
      <c r="R2877" s="20"/>
    </row>
    <row r="2878" spans="13:18" x14ac:dyDescent="0.25">
      <c r="M2878" s="20"/>
      <c r="N2878" s="20"/>
      <c r="O2878" s="20"/>
      <c r="P2878" s="20"/>
      <c r="Q2878" s="20"/>
      <c r="R2878" s="20"/>
    </row>
    <row r="2879" spans="13:18" x14ac:dyDescent="0.25">
      <c r="M2879" s="20"/>
      <c r="N2879" s="20"/>
      <c r="O2879" s="20"/>
      <c r="P2879" s="20"/>
      <c r="Q2879" s="20"/>
      <c r="R2879" s="20"/>
    </row>
    <row r="2880" spans="13:18" x14ac:dyDescent="0.25">
      <c r="M2880" s="20"/>
      <c r="N2880" s="20"/>
      <c r="O2880" s="20"/>
      <c r="P2880" s="20"/>
      <c r="Q2880" s="20"/>
      <c r="R2880" s="20"/>
    </row>
    <row r="2881" spans="13:18" x14ac:dyDescent="0.25">
      <c r="M2881" s="20"/>
      <c r="N2881" s="20"/>
      <c r="O2881" s="20"/>
      <c r="P2881" s="20"/>
      <c r="Q2881" s="20"/>
      <c r="R2881" s="20"/>
    </row>
    <row r="2882" spans="13:18" x14ac:dyDescent="0.25">
      <c r="M2882" s="20"/>
      <c r="N2882" s="20"/>
      <c r="O2882" s="20"/>
      <c r="P2882" s="20"/>
      <c r="Q2882" s="20"/>
      <c r="R2882" s="20"/>
    </row>
    <row r="2883" spans="13:18" x14ac:dyDescent="0.25">
      <c r="M2883" s="20"/>
      <c r="N2883" s="20"/>
      <c r="O2883" s="20"/>
      <c r="P2883" s="20"/>
      <c r="Q2883" s="20"/>
      <c r="R2883" s="20"/>
    </row>
    <row r="2884" spans="13:18" x14ac:dyDescent="0.25">
      <c r="M2884" s="20"/>
      <c r="N2884" s="20"/>
      <c r="O2884" s="20"/>
      <c r="P2884" s="20"/>
      <c r="Q2884" s="20"/>
      <c r="R2884" s="20"/>
    </row>
    <row r="2885" spans="13:18" x14ac:dyDescent="0.25">
      <c r="M2885" s="20"/>
      <c r="N2885" s="20"/>
      <c r="O2885" s="20"/>
      <c r="P2885" s="20"/>
      <c r="Q2885" s="20"/>
      <c r="R2885" s="20"/>
    </row>
    <row r="2886" spans="13:18" x14ac:dyDescent="0.25">
      <c r="M2886" s="20"/>
      <c r="N2886" s="20"/>
      <c r="O2886" s="20"/>
      <c r="P2886" s="20"/>
      <c r="Q2886" s="20"/>
      <c r="R2886" s="20"/>
    </row>
    <row r="2887" spans="13:18" x14ac:dyDescent="0.25">
      <c r="M2887" s="20"/>
      <c r="N2887" s="20"/>
      <c r="O2887" s="20"/>
      <c r="P2887" s="20"/>
      <c r="Q2887" s="20"/>
      <c r="R2887" s="20"/>
    </row>
    <row r="2888" spans="13:18" x14ac:dyDescent="0.25">
      <c r="M2888" s="20"/>
      <c r="N2888" s="20"/>
      <c r="O2888" s="20"/>
      <c r="P2888" s="20"/>
      <c r="Q2888" s="20"/>
      <c r="R2888" s="20"/>
    </row>
    <row r="2889" spans="13:18" x14ac:dyDescent="0.25">
      <c r="M2889" s="20"/>
      <c r="N2889" s="20"/>
      <c r="O2889" s="20"/>
      <c r="P2889" s="20"/>
      <c r="Q2889" s="20"/>
      <c r="R2889" s="20"/>
    </row>
    <row r="2890" spans="13:18" x14ac:dyDescent="0.25">
      <c r="M2890" s="20"/>
      <c r="N2890" s="20"/>
      <c r="O2890" s="20"/>
      <c r="P2890" s="20"/>
      <c r="Q2890" s="20"/>
      <c r="R2890" s="20"/>
    </row>
    <row r="2891" spans="13:18" x14ac:dyDescent="0.25">
      <c r="M2891" s="20"/>
      <c r="N2891" s="20"/>
      <c r="O2891" s="20"/>
      <c r="P2891" s="20"/>
      <c r="Q2891" s="20"/>
      <c r="R2891" s="20"/>
    </row>
    <row r="2892" spans="13:18" x14ac:dyDescent="0.25">
      <c r="M2892" s="20"/>
      <c r="N2892" s="20"/>
      <c r="O2892" s="20"/>
      <c r="P2892" s="20"/>
      <c r="Q2892" s="20"/>
      <c r="R2892" s="20"/>
    </row>
    <row r="2893" spans="13:18" x14ac:dyDescent="0.25">
      <c r="M2893" s="20"/>
      <c r="N2893" s="20"/>
      <c r="O2893" s="20"/>
      <c r="P2893" s="20"/>
      <c r="Q2893" s="20"/>
      <c r="R2893" s="20"/>
    </row>
    <row r="2894" spans="13:18" x14ac:dyDescent="0.25">
      <c r="M2894" s="20"/>
      <c r="N2894" s="20"/>
      <c r="O2894" s="20"/>
      <c r="P2894" s="20"/>
      <c r="Q2894" s="20"/>
      <c r="R2894" s="20"/>
    </row>
    <row r="2895" spans="13:18" x14ac:dyDescent="0.25">
      <c r="M2895" s="20"/>
      <c r="N2895" s="20"/>
      <c r="O2895" s="20"/>
      <c r="P2895" s="20"/>
      <c r="Q2895" s="20"/>
      <c r="R2895" s="20"/>
    </row>
    <row r="2896" spans="13:18" x14ac:dyDescent="0.25">
      <c r="M2896" s="20"/>
      <c r="N2896" s="20"/>
      <c r="O2896" s="20"/>
      <c r="P2896" s="20"/>
      <c r="Q2896" s="20"/>
      <c r="R2896" s="20"/>
    </row>
    <row r="2897" spans="13:18" x14ac:dyDescent="0.25">
      <c r="M2897" s="20"/>
      <c r="N2897" s="20"/>
      <c r="O2897" s="20"/>
      <c r="P2897" s="20"/>
      <c r="Q2897" s="20"/>
      <c r="R2897" s="20"/>
    </row>
    <row r="2898" spans="13:18" x14ac:dyDescent="0.25">
      <c r="M2898" s="20"/>
      <c r="N2898" s="20"/>
      <c r="O2898" s="20"/>
      <c r="P2898" s="20"/>
      <c r="Q2898" s="20"/>
      <c r="R2898" s="20"/>
    </row>
    <row r="2899" spans="13:18" x14ac:dyDescent="0.25">
      <c r="M2899" s="20"/>
      <c r="N2899" s="20"/>
      <c r="O2899" s="20"/>
      <c r="P2899" s="20"/>
      <c r="Q2899" s="20"/>
      <c r="R2899" s="20"/>
    </row>
    <row r="2900" spans="13:18" x14ac:dyDescent="0.25">
      <c r="M2900" s="20"/>
      <c r="N2900" s="20"/>
      <c r="O2900" s="20"/>
      <c r="P2900" s="20"/>
      <c r="Q2900" s="20"/>
      <c r="R2900" s="20"/>
    </row>
    <row r="2901" spans="13:18" x14ac:dyDescent="0.25">
      <c r="M2901" s="20"/>
      <c r="N2901" s="20"/>
      <c r="O2901" s="20"/>
      <c r="P2901" s="20"/>
      <c r="Q2901" s="20"/>
      <c r="R2901" s="20"/>
    </row>
    <row r="2902" spans="13:18" x14ac:dyDescent="0.25">
      <c r="M2902" s="20"/>
      <c r="N2902" s="20"/>
      <c r="O2902" s="20"/>
      <c r="P2902" s="20"/>
      <c r="Q2902" s="20"/>
      <c r="R2902" s="20"/>
    </row>
    <row r="2903" spans="13:18" x14ac:dyDescent="0.25">
      <c r="M2903" s="20"/>
      <c r="N2903" s="20"/>
      <c r="O2903" s="20"/>
      <c r="P2903" s="20"/>
      <c r="Q2903" s="20"/>
      <c r="R2903" s="20"/>
    </row>
    <row r="2904" spans="13:18" x14ac:dyDescent="0.25">
      <c r="M2904" s="20"/>
      <c r="N2904" s="20"/>
      <c r="O2904" s="20"/>
      <c r="P2904" s="20"/>
      <c r="Q2904" s="20"/>
      <c r="R2904" s="20"/>
    </row>
    <row r="2905" spans="13:18" x14ac:dyDescent="0.25">
      <c r="M2905" s="20"/>
      <c r="N2905" s="20"/>
      <c r="O2905" s="20"/>
      <c r="P2905" s="20"/>
      <c r="Q2905" s="20"/>
      <c r="R2905" s="20"/>
    </row>
    <row r="2906" spans="13:18" x14ac:dyDescent="0.25">
      <c r="M2906" s="20"/>
      <c r="N2906" s="20"/>
      <c r="O2906" s="20"/>
      <c r="P2906" s="20"/>
      <c r="Q2906" s="20"/>
      <c r="R2906" s="20"/>
    </row>
    <row r="2907" spans="13:18" x14ac:dyDescent="0.25">
      <c r="M2907" s="20"/>
      <c r="N2907" s="20"/>
      <c r="O2907" s="20"/>
      <c r="P2907" s="20"/>
      <c r="Q2907" s="20"/>
      <c r="R2907" s="20"/>
    </row>
    <row r="2908" spans="13:18" x14ac:dyDescent="0.25">
      <c r="M2908" s="20"/>
      <c r="N2908" s="20"/>
      <c r="O2908" s="20"/>
      <c r="P2908" s="20"/>
      <c r="Q2908" s="20"/>
      <c r="R2908" s="20"/>
    </row>
    <row r="2909" spans="13:18" x14ac:dyDescent="0.25">
      <c r="M2909" s="20"/>
      <c r="N2909" s="20"/>
      <c r="O2909" s="20"/>
      <c r="P2909" s="20"/>
      <c r="Q2909" s="20"/>
      <c r="R2909" s="20"/>
    </row>
    <row r="2910" spans="13:18" x14ac:dyDescent="0.25">
      <c r="M2910" s="20"/>
      <c r="N2910" s="20"/>
      <c r="O2910" s="20"/>
      <c r="P2910" s="20"/>
      <c r="Q2910" s="20"/>
      <c r="R2910" s="20"/>
    </row>
    <row r="2911" spans="13:18" x14ac:dyDescent="0.25">
      <c r="M2911" s="20"/>
      <c r="N2911" s="20"/>
      <c r="O2911" s="20"/>
      <c r="P2911" s="20"/>
      <c r="Q2911" s="20"/>
      <c r="R2911" s="20"/>
    </row>
    <row r="2912" spans="13:18" x14ac:dyDescent="0.25">
      <c r="M2912" s="20"/>
      <c r="N2912" s="20"/>
      <c r="O2912" s="20"/>
      <c r="P2912" s="20"/>
      <c r="Q2912" s="20"/>
      <c r="R2912" s="20"/>
    </row>
    <row r="2913" spans="13:18" x14ac:dyDescent="0.25">
      <c r="M2913" s="20"/>
      <c r="N2913" s="20"/>
      <c r="O2913" s="20"/>
      <c r="P2913" s="20"/>
      <c r="Q2913" s="20"/>
      <c r="R2913" s="20"/>
    </row>
    <row r="2914" spans="13:18" x14ac:dyDescent="0.25">
      <c r="M2914" s="20"/>
      <c r="N2914" s="20"/>
      <c r="O2914" s="20"/>
      <c r="P2914" s="20"/>
      <c r="Q2914" s="20"/>
      <c r="R2914" s="20"/>
    </row>
    <row r="2915" spans="13:18" x14ac:dyDescent="0.25">
      <c r="M2915" s="20"/>
      <c r="N2915" s="20"/>
      <c r="O2915" s="20"/>
      <c r="P2915" s="20"/>
      <c r="Q2915" s="20"/>
      <c r="R2915" s="20"/>
    </row>
    <row r="2916" spans="13:18" x14ac:dyDescent="0.25">
      <c r="M2916" s="20"/>
      <c r="N2916" s="20"/>
      <c r="O2916" s="20"/>
      <c r="P2916" s="20"/>
      <c r="Q2916" s="20"/>
      <c r="R2916" s="20"/>
    </row>
    <row r="2917" spans="13:18" x14ac:dyDescent="0.25">
      <c r="M2917" s="20"/>
      <c r="N2917" s="20"/>
      <c r="O2917" s="20"/>
      <c r="P2917" s="20"/>
      <c r="Q2917" s="20"/>
      <c r="R2917" s="20"/>
    </row>
    <row r="2918" spans="13:18" x14ac:dyDescent="0.25">
      <c r="M2918" s="20"/>
      <c r="N2918" s="20"/>
      <c r="O2918" s="20"/>
      <c r="P2918" s="20"/>
      <c r="Q2918" s="20"/>
      <c r="R2918" s="20"/>
    </row>
    <row r="2919" spans="13:18" x14ac:dyDescent="0.25">
      <c r="M2919" s="20"/>
      <c r="N2919" s="20"/>
      <c r="O2919" s="20"/>
      <c r="P2919" s="20"/>
      <c r="Q2919" s="20"/>
      <c r="R2919" s="20"/>
    </row>
    <row r="2920" spans="13:18" x14ac:dyDescent="0.25">
      <c r="M2920" s="20"/>
      <c r="N2920" s="20"/>
      <c r="O2920" s="20"/>
      <c r="P2920" s="20"/>
      <c r="Q2920" s="20"/>
      <c r="R2920" s="20"/>
    </row>
    <row r="2921" spans="13:18" x14ac:dyDescent="0.25">
      <c r="M2921" s="20"/>
      <c r="N2921" s="20"/>
      <c r="O2921" s="20"/>
      <c r="P2921" s="20"/>
      <c r="Q2921" s="20"/>
      <c r="R2921" s="20"/>
    </row>
    <row r="2922" spans="13:18" x14ac:dyDescent="0.25">
      <c r="M2922" s="20"/>
      <c r="N2922" s="20"/>
      <c r="O2922" s="20"/>
      <c r="P2922" s="20"/>
      <c r="Q2922" s="20"/>
      <c r="R2922" s="20"/>
    </row>
    <row r="2923" spans="13:18" x14ac:dyDescent="0.25">
      <c r="M2923" s="20"/>
      <c r="N2923" s="20"/>
      <c r="O2923" s="20"/>
      <c r="P2923" s="20"/>
      <c r="Q2923" s="20"/>
      <c r="R2923" s="20"/>
    </row>
    <row r="2924" spans="13:18" x14ac:dyDescent="0.25">
      <c r="M2924" s="20"/>
      <c r="N2924" s="20"/>
      <c r="O2924" s="20"/>
      <c r="P2924" s="20"/>
      <c r="Q2924" s="20"/>
      <c r="R2924" s="20"/>
    </row>
    <row r="2925" spans="13:18" x14ac:dyDescent="0.25">
      <c r="M2925" s="20"/>
      <c r="N2925" s="20"/>
      <c r="O2925" s="20"/>
      <c r="P2925" s="20"/>
      <c r="Q2925" s="20"/>
      <c r="R2925" s="20"/>
    </row>
    <row r="2926" spans="13:18" x14ac:dyDescent="0.25">
      <c r="M2926" s="20"/>
      <c r="N2926" s="20"/>
      <c r="O2926" s="20"/>
      <c r="P2926" s="20"/>
      <c r="Q2926" s="20"/>
      <c r="R2926" s="20"/>
    </row>
    <row r="2927" spans="13:18" x14ac:dyDescent="0.25">
      <c r="M2927" s="20"/>
      <c r="N2927" s="20"/>
      <c r="O2927" s="20"/>
      <c r="P2927" s="20"/>
      <c r="Q2927" s="20"/>
      <c r="R2927" s="20"/>
    </row>
    <row r="2928" spans="13:18" x14ac:dyDescent="0.25">
      <c r="M2928" s="20"/>
      <c r="N2928" s="20"/>
      <c r="O2928" s="20"/>
      <c r="P2928" s="20"/>
      <c r="Q2928" s="20"/>
      <c r="R2928" s="20"/>
    </row>
    <row r="2929" spans="13:18" x14ac:dyDescent="0.25">
      <c r="M2929" s="20"/>
      <c r="N2929" s="20"/>
      <c r="O2929" s="20"/>
      <c r="P2929" s="20"/>
      <c r="Q2929" s="20"/>
      <c r="R2929" s="20"/>
    </row>
    <row r="2930" spans="13:18" x14ac:dyDescent="0.25">
      <c r="M2930" s="20"/>
      <c r="N2930" s="20"/>
      <c r="O2930" s="20"/>
      <c r="P2930" s="20"/>
      <c r="Q2930" s="20"/>
      <c r="R2930" s="20"/>
    </row>
    <row r="2931" spans="13:18" x14ac:dyDescent="0.25">
      <c r="M2931" s="20"/>
      <c r="N2931" s="20"/>
      <c r="O2931" s="20"/>
      <c r="P2931" s="20"/>
      <c r="Q2931" s="20"/>
      <c r="R2931" s="20"/>
    </row>
    <row r="2932" spans="13:18" x14ac:dyDescent="0.25">
      <c r="M2932" s="20"/>
      <c r="N2932" s="20"/>
      <c r="O2932" s="20"/>
      <c r="P2932" s="20"/>
      <c r="Q2932" s="20"/>
      <c r="R2932" s="20"/>
    </row>
    <row r="2933" spans="13:18" x14ac:dyDescent="0.25">
      <c r="M2933" s="20"/>
      <c r="N2933" s="20"/>
      <c r="O2933" s="20"/>
      <c r="P2933" s="20"/>
      <c r="Q2933" s="20"/>
      <c r="R2933" s="20"/>
    </row>
    <row r="2934" spans="13:18" x14ac:dyDescent="0.25">
      <c r="M2934" s="20"/>
      <c r="N2934" s="20"/>
      <c r="O2934" s="20"/>
      <c r="P2934" s="20"/>
      <c r="Q2934" s="20"/>
      <c r="R2934" s="20"/>
    </row>
    <row r="2935" spans="13:18" x14ac:dyDescent="0.25">
      <c r="M2935" s="20"/>
      <c r="N2935" s="20"/>
      <c r="O2935" s="20"/>
      <c r="P2935" s="20"/>
      <c r="Q2935" s="20"/>
      <c r="R2935" s="20"/>
    </row>
    <row r="2936" spans="13:18" x14ac:dyDescent="0.25">
      <c r="M2936" s="20"/>
      <c r="N2936" s="20"/>
      <c r="O2936" s="20"/>
      <c r="P2936" s="20"/>
      <c r="Q2936" s="20"/>
      <c r="R2936" s="20"/>
    </row>
    <row r="2937" spans="13:18" x14ac:dyDescent="0.25">
      <c r="M2937" s="20"/>
      <c r="N2937" s="20"/>
      <c r="O2937" s="20"/>
      <c r="P2937" s="20"/>
      <c r="Q2937" s="20"/>
      <c r="R2937" s="20"/>
    </row>
    <row r="2938" spans="13:18" x14ac:dyDescent="0.25">
      <c r="M2938" s="20"/>
      <c r="N2938" s="20"/>
      <c r="O2938" s="20"/>
      <c r="P2938" s="20"/>
      <c r="Q2938" s="20"/>
      <c r="R2938" s="20"/>
    </row>
    <row r="2939" spans="13:18" x14ac:dyDescent="0.25">
      <c r="M2939" s="20"/>
      <c r="N2939" s="20"/>
      <c r="O2939" s="20"/>
      <c r="P2939" s="20"/>
      <c r="Q2939" s="20"/>
      <c r="R2939" s="20"/>
    </row>
    <row r="2940" spans="13:18" x14ac:dyDescent="0.25">
      <c r="M2940" s="20"/>
      <c r="N2940" s="20"/>
      <c r="O2940" s="20"/>
      <c r="P2940" s="20"/>
      <c r="Q2940" s="20"/>
      <c r="R2940" s="20"/>
    </row>
    <row r="2941" spans="13:18" x14ac:dyDescent="0.25">
      <c r="M2941" s="20"/>
      <c r="N2941" s="20"/>
      <c r="O2941" s="20"/>
      <c r="P2941" s="20"/>
      <c r="Q2941" s="20"/>
      <c r="R2941" s="20"/>
    </row>
    <row r="2942" spans="13:18" x14ac:dyDescent="0.25">
      <c r="M2942" s="20"/>
      <c r="N2942" s="20"/>
      <c r="O2942" s="20"/>
      <c r="P2942" s="20"/>
      <c r="Q2942" s="20"/>
      <c r="R2942" s="20"/>
    </row>
    <row r="2943" spans="13:18" x14ac:dyDescent="0.25">
      <c r="M2943" s="20"/>
      <c r="N2943" s="20"/>
      <c r="O2943" s="20"/>
      <c r="P2943" s="20"/>
      <c r="Q2943" s="20"/>
      <c r="R2943" s="20"/>
    </row>
    <row r="2944" spans="13:18" x14ac:dyDescent="0.25">
      <c r="M2944" s="20"/>
      <c r="N2944" s="20"/>
      <c r="O2944" s="20"/>
      <c r="P2944" s="20"/>
      <c r="Q2944" s="20"/>
      <c r="R2944" s="20"/>
    </row>
    <row r="2945" spans="13:18" x14ac:dyDescent="0.25">
      <c r="M2945" s="20"/>
      <c r="N2945" s="20"/>
      <c r="O2945" s="20"/>
      <c r="P2945" s="20"/>
      <c r="Q2945" s="20"/>
      <c r="R2945" s="20"/>
    </row>
    <row r="2946" spans="13:18" x14ac:dyDescent="0.25">
      <c r="M2946" s="20"/>
      <c r="N2946" s="20"/>
      <c r="O2946" s="20"/>
      <c r="P2946" s="20"/>
      <c r="Q2946" s="20"/>
      <c r="R2946" s="20"/>
    </row>
    <row r="2947" spans="13:18" x14ac:dyDescent="0.25">
      <c r="M2947" s="20"/>
      <c r="N2947" s="20"/>
      <c r="O2947" s="20"/>
      <c r="P2947" s="20"/>
      <c r="Q2947" s="20"/>
      <c r="R2947" s="20"/>
    </row>
    <row r="2948" spans="13:18" x14ac:dyDescent="0.25">
      <c r="M2948" s="20"/>
      <c r="N2948" s="20"/>
      <c r="O2948" s="20"/>
      <c r="P2948" s="20"/>
      <c r="Q2948" s="20"/>
      <c r="R2948" s="20"/>
    </row>
    <row r="2949" spans="13:18" x14ac:dyDescent="0.25">
      <c r="M2949" s="20"/>
      <c r="N2949" s="20"/>
      <c r="O2949" s="20"/>
      <c r="P2949" s="20"/>
      <c r="Q2949" s="20"/>
      <c r="R2949" s="20"/>
    </row>
    <row r="2950" spans="13:18" x14ac:dyDescent="0.25">
      <c r="M2950" s="20"/>
      <c r="N2950" s="20"/>
      <c r="O2950" s="20"/>
      <c r="P2950" s="20"/>
      <c r="Q2950" s="20"/>
      <c r="R2950" s="20"/>
    </row>
    <row r="2951" spans="13:18" x14ac:dyDescent="0.25">
      <c r="M2951" s="20"/>
      <c r="N2951" s="20"/>
      <c r="O2951" s="20"/>
      <c r="P2951" s="20"/>
      <c r="Q2951" s="20"/>
      <c r="R2951" s="20"/>
    </row>
    <row r="2952" spans="13:18" x14ac:dyDescent="0.25">
      <c r="M2952" s="20"/>
      <c r="N2952" s="20"/>
      <c r="O2952" s="20"/>
      <c r="P2952" s="20"/>
      <c r="Q2952" s="20"/>
      <c r="R2952" s="20"/>
    </row>
    <row r="2953" spans="13:18" x14ac:dyDescent="0.25">
      <c r="M2953" s="20"/>
      <c r="N2953" s="20"/>
      <c r="O2953" s="20"/>
      <c r="P2953" s="20"/>
      <c r="Q2953" s="20"/>
      <c r="R2953" s="20"/>
    </row>
    <row r="2954" spans="13:18" x14ac:dyDescent="0.25">
      <c r="M2954" s="20"/>
      <c r="N2954" s="20"/>
      <c r="O2954" s="20"/>
      <c r="P2954" s="20"/>
      <c r="Q2954" s="20"/>
      <c r="R2954" s="20"/>
    </row>
    <row r="2955" spans="13:18" x14ac:dyDescent="0.25">
      <c r="M2955" s="20"/>
      <c r="N2955" s="20"/>
      <c r="O2955" s="20"/>
      <c r="P2955" s="20"/>
      <c r="Q2955" s="20"/>
      <c r="R2955" s="20"/>
    </row>
    <row r="2956" spans="13:18" x14ac:dyDescent="0.25">
      <c r="M2956" s="20"/>
      <c r="N2956" s="20"/>
      <c r="O2956" s="20"/>
      <c r="P2956" s="20"/>
      <c r="Q2956" s="20"/>
      <c r="R2956" s="20"/>
    </row>
    <row r="2957" spans="13:18" x14ac:dyDescent="0.25">
      <c r="M2957" s="20"/>
      <c r="N2957" s="20"/>
      <c r="O2957" s="20"/>
      <c r="P2957" s="20"/>
      <c r="Q2957" s="20"/>
      <c r="R2957" s="20"/>
    </row>
    <row r="2958" spans="13:18" x14ac:dyDescent="0.25">
      <c r="M2958" s="20"/>
      <c r="N2958" s="20"/>
      <c r="O2958" s="20"/>
      <c r="P2958" s="20"/>
      <c r="Q2958" s="20"/>
      <c r="R2958" s="20"/>
    </row>
    <row r="2959" spans="13:18" x14ac:dyDescent="0.25">
      <c r="M2959" s="20"/>
      <c r="N2959" s="20"/>
      <c r="O2959" s="20"/>
      <c r="P2959" s="20"/>
      <c r="Q2959" s="20"/>
      <c r="R2959" s="20"/>
    </row>
    <row r="2960" spans="13:18" x14ac:dyDescent="0.25">
      <c r="M2960" s="20"/>
      <c r="N2960" s="20"/>
      <c r="O2960" s="20"/>
      <c r="P2960" s="20"/>
      <c r="Q2960" s="20"/>
      <c r="R2960" s="20"/>
    </row>
    <row r="2961" spans="13:18" x14ac:dyDescent="0.25">
      <c r="M2961" s="20"/>
      <c r="N2961" s="20"/>
      <c r="O2961" s="20"/>
      <c r="P2961" s="20"/>
      <c r="Q2961" s="20"/>
      <c r="R2961" s="20"/>
    </row>
    <row r="2962" spans="13:18" x14ac:dyDescent="0.25">
      <c r="M2962" s="20"/>
      <c r="N2962" s="20"/>
      <c r="O2962" s="20"/>
      <c r="P2962" s="20"/>
      <c r="Q2962" s="20"/>
      <c r="R2962" s="20"/>
    </row>
    <row r="2963" spans="13:18" x14ac:dyDescent="0.25">
      <c r="M2963" s="20"/>
      <c r="N2963" s="20"/>
      <c r="O2963" s="20"/>
      <c r="P2963" s="20"/>
      <c r="Q2963" s="20"/>
      <c r="R2963" s="20"/>
    </row>
    <row r="2964" spans="13:18" x14ac:dyDescent="0.25">
      <c r="M2964" s="20"/>
      <c r="N2964" s="20"/>
      <c r="O2964" s="20"/>
      <c r="P2964" s="20"/>
      <c r="Q2964" s="20"/>
      <c r="R2964" s="20"/>
    </row>
    <row r="2965" spans="13:18" x14ac:dyDescent="0.25">
      <c r="M2965" s="20"/>
      <c r="N2965" s="20"/>
      <c r="O2965" s="20"/>
      <c r="P2965" s="20"/>
      <c r="Q2965" s="20"/>
      <c r="R2965" s="20"/>
    </row>
    <row r="2966" spans="13:18" x14ac:dyDescent="0.25">
      <c r="M2966" s="20"/>
      <c r="N2966" s="20"/>
      <c r="O2966" s="20"/>
      <c r="P2966" s="20"/>
      <c r="Q2966" s="20"/>
      <c r="R2966" s="20"/>
    </row>
    <row r="2967" spans="13:18" x14ac:dyDescent="0.25">
      <c r="M2967" s="20"/>
      <c r="N2967" s="20"/>
      <c r="O2967" s="20"/>
      <c r="P2967" s="20"/>
      <c r="Q2967" s="20"/>
      <c r="R2967" s="20"/>
    </row>
    <row r="2968" spans="13:18" x14ac:dyDescent="0.25">
      <c r="M2968" s="20"/>
      <c r="N2968" s="20"/>
      <c r="O2968" s="20"/>
      <c r="P2968" s="20"/>
      <c r="Q2968" s="20"/>
      <c r="R2968" s="20"/>
    </row>
    <row r="2969" spans="13:18" x14ac:dyDescent="0.25">
      <c r="M2969" s="20"/>
      <c r="N2969" s="20"/>
      <c r="O2969" s="20"/>
      <c r="P2969" s="20"/>
      <c r="Q2969" s="20"/>
      <c r="R2969" s="20"/>
    </row>
    <row r="2970" spans="13:18" x14ac:dyDescent="0.25">
      <c r="M2970" s="20"/>
      <c r="N2970" s="20"/>
      <c r="O2970" s="20"/>
      <c r="P2970" s="20"/>
      <c r="Q2970" s="20"/>
      <c r="R2970" s="20"/>
    </row>
    <row r="2971" spans="13:18" x14ac:dyDescent="0.25">
      <c r="M2971" s="20"/>
      <c r="N2971" s="20"/>
      <c r="O2971" s="20"/>
      <c r="P2971" s="20"/>
      <c r="Q2971" s="20"/>
      <c r="R2971" s="20"/>
    </row>
    <row r="2972" spans="13:18" x14ac:dyDescent="0.25">
      <c r="M2972" s="20"/>
      <c r="N2972" s="20"/>
      <c r="O2972" s="20"/>
      <c r="P2972" s="20"/>
      <c r="Q2972" s="20"/>
      <c r="R2972" s="20"/>
    </row>
    <row r="2973" spans="13:18" x14ac:dyDescent="0.25">
      <c r="M2973" s="20"/>
      <c r="N2973" s="20"/>
      <c r="O2973" s="20"/>
      <c r="P2973" s="20"/>
      <c r="Q2973" s="20"/>
      <c r="R2973" s="20"/>
    </row>
    <row r="2974" spans="13:18" x14ac:dyDescent="0.25">
      <c r="M2974" s="20"/>
      <c r="N2974" s="20"/>
      <c r="O2974" s="20"/>
      <c r="P2974" s="20"/>
      <c r="Q2974" s="20"/>
      <c r="R2974" s="20"/>
    </row>
    <row r="2975" spans="13:18" x14ac:dyDescent="0.25">
      <c r="M2975" s="20"/>
      <c r="N2975" s="20"/>
      <c r="O2975" s="20"/>
      <c r="P2975" s="20"/>
      <c r="Q2975" s="20"/>
      <c r="R2975" s="20"/>
    </row>
    <row r="2976" spans="13:18" x14ac:dyDescent="0.25">
      <c r="M2976" s="20"/>
      <c r="N2976" s="20"/>
      <c r="O2976" s="20"/>
      <c r="P2976" s="20"/>
      <c r="Q2976" s="20"/>
      <c r="R2976" s="20"/>
    </row>
    <row r="2977" spans="13:18" x14ac:dyDescent="0.25">
      <c r="M2977" s="20"/>
      <c r="N2977" s="20"/>
      <c r="O2977" s="20"/>
      <c r="P2977" s="20"/>
      <c r="Q2977" s="20"/>
      <c r="R2977" s="20"/>
    </row>
    <row r="2978" spans="13:18" x14ac:dyDescent="0.25">
      <c r="M2978" s="20"/>
      <c r="N2978" s="20"/>
      <c r="O2978" s="20"/>
      <c r="P2978" s="20"/>
      <c r="Q2978" s="20"/>
      <c r="R2978" s="20"/>
    </row>
    <row r="2979" spans="13:18" x14ac:dyDescent="0.25">
      <c r="M2979" s="20"/>
      <c r="N2979" s="20"/>
      <c r="O2979" s="20"/>
      <c r="P2979" s="20"/>
      <c r="Q2979" s="20"/>
      <c r="R2979" s="20"/>
    </row>
    <row r="2980" spans="13:18" x14ac:dyDescent="0.25">
      <c r="M2980" s="20"/>
      <c r="N2980" s="20"/>
      <c r="O2980" s="20"/>
      <c r="P2980" s="20"/>
      <c r="Q2980" s="20"/>
      <c r="R2980" s="20"/>
    </row>
    <row r="2981" spans="13:18" x14ac:dyDescent="0.25">
      <c r="M2981" s="20"/>
      <c r="N2981" s="20"/>
      <c r="O2981" s="20"/>
      <c r="P2981" s="20"/>
      <c r="Q2981" s="20"/>
      <c r="R2981" s="20"/>
    </row>
    <row r="2982" spans="13:18" x14ac:dyDescent="0.25">
      <c r="M2982" s="20"/>
      <c r="N2982" s="20"/>
      <c r="O2982" s="20"/>
      <c r="P2982" s="20"/>
      <c r="Q2982" s="20"/>
      <c r="R2982" s="20"/>
    </row>
    <row r="2983" spans="13:18" x14ac:dyDescent="0.25">
      <c r="M2983" s="20"/>
      <c r="N2983" s="20"/>
      <c r="O2983" s="20"/>
      <c r="P2983" s="20"/>
      <c r="Q2983" s="20"/>
      <c r="R2983" s="20"/>
    </row>
    <row r="2984" spans="13:18" x14ac:dyDescent="0.25">
      <c r="M2984" s="20"/>
      <c r="N2984" s="20"/>
      <c r="O2984" s="20"/>
      <c r="P2984" s="20"/>
      <c r="Q2984" s="20"/>
      <c r="R2984" s="20"/>
    </row>
    <row r="2985" spans="13:18" x14ac:dyDescent="0.25">
      <c r="M2985" s="20"/>
      <c r="N2985" s="20"/>
      <c r="O2985" s="20"/>
      <c r="P2985" s="20"/>
      <c r="Q2985" s="20"/>
      <c r="R2985" s="20"/>
    </row>
    <row r="2986" spans="13:18" x14ac:dyDescent="0.25">
      <c r="M2986" s="20"/>
      <c r="N2986" s="20"/>
      <c r="O2986" s="20"/>
      <c r="P2986" s="20"/>
      <c r="Q2986" s="20"/>
      <c r="R2986" s="20"/>
    </row>
    <row r="2987" spans="13:18" x14ac:dyDescent="0.25">
      <c r="M2987" s="20"/>
      <c r="N2987" s="20"/>
      <c r="O2987" s="20"/>
      <c r="P2987" s="20"/>
      <c r="Q2987" s="20"/>
      <c r="R2987" s="20"/>
    </row>
    <row r="2988" spans="13:18" x14ac:dyDescent="0.25">
      <c r="M2988" s="20"/>
      <c r="N2988" s="20"/>
      <c r="O2988" s="20"/>
      <c r="P2988" s="20"/>
      <c r="Q2988" s="20"/>
      <c r="R2988" s="20"/>
    </row>
    <row r="2989" spans="13:18" x14ac:dyDescent="0.25">
      <c r="M2989" s="20"/>
      <c r="N2989" s="20"/>
      <c r="O2989" s="20"/>
      <c r="P2989" s="20"/>
      <c r="Q2989" s="20"/>
      <c r="R2989" s="20"/>
    </row>
    <row r="2990" spans="13:18" x14ac:dyDescent="0.25">
      <c r="M2990" s="20"/>
      <c r="N2990" s="20"/>
      <c r="O2990" s="20"/>
      <c r="P2990" s="20"/>
      <c r="Q2990" s="20"/>
      <c r="R2990" s="20"/>
    </row>
    <row r="2991" spans="13:18" x14ac:dyDescent="0.25">
      <c r="M2991" s="20"/>
      <c r="N2991" s="20"/>
      <c r="O2991" s="20"/>
      <c r="P2991" s="20"/>
      <c r="Q2991" s="20"/>
      <c r="R2991" s="20"/>
    </row>
    <row r="2992" spans="13:18" x14ac:dyDescent="0.25">
      <c r="M2992" s="20"/>
      <c r="N2992" s="20"/>
      <c r="O2992" s="20"/>
      <c r="P2992" s="20"/>
      <c r="Q2992" s="20"/>
      <c r="R2992" s="20"/>
    </row>
    <row r="2993" spans="13:18" x14ac:dyDescent="0.25">
      <c r="M2993" s="20"/>
      <c r="N2993" s="20"/>
      <c r="O2993" s="20"/>
      <c r="P2993" s="20"/>
      <c r="Q2993" s="20"/>
      <c r="R2993" s="20"/>
    </row>
    <row r="2994" spans="13:18" x14ac:dyDescent="0.25">
      <c r="M2994" s="20"/>
      <c r="N2994" s="20"/>
      <c r="O2994" s="20"/>
      <c r="P2994" s="20"/>
      <c r="Q2994" s="20"/>
      <c r="R2994" s="20"/>
    </row>
    <row r="2995" spans="13:18" x14ac:dyDescent="0.25">
      <c r="M2995" s="20"/>
      <c r="N2995" s="20"/>
      <c r="O2995" s="20"/>
      <c r="P2995" s="20"/>
      <c r="Q2995" s="20"/>
      <c r="R2995" s="20"/>
    </row>
    <row r="2996" spans="13:18" x14ac:dyDescent="0.25">
      <c r="M2996" s="20"/>
      <c r="N2996" s="20"/>
      <c r="O2996" s="20"/>
      <c r="P2996" s="20"/>
      <c r="Q2996" s="20"/>
      <c r="R2996" s="20"/>
    </row>
    <row r="2997" spans="13:18" x14ac:dyDescent="0.25">
      <c r="M2997" s="20"/>
      <c r="N2997" s="20"/>
      <c r="O2997" s="20"/>
      <c r="P2997" s="20"/>
      <c r="Q2997" s="20"/>
      <c r="R2997" s="20"/>
    </row>
    <row r="2998" spans="13:18" x14ac:dyDescent="0.25">
      <c r="M2998" s="20"/>
      <c r="N2998" s="20"/>
      <c r="O2998" s="20"/>
      <c r="P2998" s="20"/>
      <c r="Q2998" s="20"/>
      <c r="R2998" s="20"/>
    </row>
    <row r="2999" spans="13:18" x14ac:dyDescent="0.25">
      <c r="M2999" s="20"/>
      <c r="N2999" s="20"/>
      <c r="O2999" s="20"/>
      <c r="P2999" s="20"/>
      <c r="Q2999" s="20"/>
      <c r="R2999" s="20"/>
    </row>
    <row r="3000" spans="13:18" x14ac:dyDescent="0.25">
      <c r="M3000" s="20"/>
      <c r="N3000" s="20"/>
      <c r="O3000" s="20"/>
      <c r="P3000" s="20"/>
      <c r="Q3000" s="20"/>
      <c r="R3000" s="20"/>
    </row>
    <row r="3001" spans="13:18" x14ac:dyDescent="0.25">
      <c r="M3001" s="20"/>
      <c r="N3001" s="20"/>
      <c r="O3001" s="20"/>
      <c r="P3001" s="20"/>
      <c r="Q3001" s="20"/>
      <c r="R3001" s="20"/>
    </row>
    <row r="3002" spans="13:18" x14ac:dyDescent="0.25">
      <c r="M3002" s="20"/>
      <c r="N3002" s="20"/>
      <c r="O3002" s="20"/>
      <c r="P3002" s="20"/>
      <c r="Q3002" s="20"/>
      <c r="R3002" s="20"/>
    </row>
    <row r="3003" spans="13:18" x14ac:dyDescent="0.25">
      <c r="M3003" s="20"/>
      <c r="N3003" s="20"/>
      <c r="O3003" s="20"/>
      <c r="P3003" s="20"/>
      <c r="Q3003" s="20"/>
      <c r="R3003" s="20"/>
    </row>
    <row r="3004" spans="13:18" x14ac:dyDescent="0.25">
      <c r="M3004" s="20"/>
      <c r="N3004" s="20"/>
      <c r="O3004" s="20"/>
      <c r="P3004" s="20"/>
      <c r="Q3004" s="20"/>
      <c r="R3004" s="20"/>
    </row>
    <row r="3005" spans="13:18" x14ac:dyDescent="0.25">
      <c r="M3005" s="20"/>
      <c r="N3005" s="20"/>
      <c r="O3005" s="20"/>
      <c r="P3005" s="20"/>
      <c r="Q3005" s="20"/>
      <c r="R3005" s="20"/>
    </row>
    <row r="3006" spans="13:18" x14ac:dyDescent="0.25">
      <c r="M3006" s="20"/>
      <c r="N3006" s="20"/>
      <c r="O3006" s="20"/>
      <c r="P3006" s="20"/>
      <c r="Q3006" s="20"/>
      <c r="R3006" s="20"/>
    </row>
    <row r="3007" spans="13:18" x14ac:dyDescent="0.25">
      <c r="M3007" s="20"/>
      <c r="N3007" s="20"/>
      <c r="O3007" s="20"/>
      <c r="P3007" s="20"/>
      <c r="Q3007" s="20"/>
      <c r="R3007" s="20"/>
    </row>
    <row r="3008" spans="13:18" x14ac:dyDescent="0.25">
      <c r="M3008" s="20"/>
      <c r="N3008" s="20"/>
      <c r="O3008" s="20"/>
      <c r="P3008" s="20"/>
      <c r="Q3008" s="20"/>
      <c r="R3008" s="20"/>
    </row>
    <row r="3009" spans="13:18" x14ac:dyDescent="0.25">
      <c r="M3009" s="20"/>
      <c r="N3009" s="20"/>
      <c r="O3009" s="20"/>
      <c r="P3009" s="20"/>
      <c r="Q3009" s="20"/>
      <c r="R3009" s="20"/>
    </row>
    <row r="3010" spans="13:18" x14ac:dyDescent="0.25">
      <c r="M3010" s="20"/>
      <c r="N3010" s="20"/>
      <c r="O3010" s="20"/>
      <c r="P3010" s="20"/>
      <c r="Q3010" s="20"/>
      <c r="R3010" s="20"/>
    </row>
    <row r="3011" spans="13:18" x14ac:dyDescent="0.25">
      <c r="M3011" s="20"/>
      <c r="N3011" s="20"/>
      <c r="O3011" s="20"/>
      <c r="P3011" s="20"/>
      <c r="Q3011" s="20"/>
      <c r="R3011" s="20"/>
    </row>
    <row r="3012" spans="13:18" x14ac:dyDescent="0.25">
      <c r="M3012" s="20"/>
      <c r="N3012" s="20"/>
      <c r="O3012" s="20"/>
      <c r="P3012" s="20"/>
      <c r="Q3012" s="20"/>
      <c r="R3012" s="20"/>
    </row>
    <row r="3013" spans="13:18" x14ac:dyDescent="0.25">
      <c r="M3013" s="20"/>
      <c r="N3013" s="20"/>
      <c r="O3013" s="20"/>
      <c r="P3013" s="20"/>
      <c r="Q3013" s="20"/>
      <c r="R3013" s="20"/>
    </row>
    <row r="3014" spans="13:18" x14ac:dyDescent="0.25">
      <c r="M3014" s="20"/>
      <c r="N3014" s="20"/>
      <c r="O3014" s="20"/>
      <c r="P3014" s="20"/>
      <c r="Q3014" s="20"/>
      <c r="R3014" s="20"/>
    </row>
    <row r="3015" spans="13:18" x14ac:dyDescent="0.25">
      <c r="M3015" s="20"/>
      <c r="N3015" s="20"/>
      <c r="O3015" s="20"/>
      <c r="P3015" s="20"/>
      <c r="Q3015" s="20"/>
      <c r="R3015" s="20"/>
    </row>
    <row r="3016" spans="13:18" x14ac:dyDescent="0.25">
      <c r="M3016" s="20"/>
      <c r="N3016" s="20"/>
      <c r="O3016" s="20"/>
      <c r="P3016" s="20"/>
      <c r="Q3016" s="20"/>
      <c r="R3016" s="20"/>
    </row>
    <row r="3017" spans="13:18" x14ac:dyDescent="0.25">
      <c r="M3017" s="20"/>
      <c r="N3017" s="20"/>
      <c r="O3017" s="20"/>
      <c r="P3017" s="20"/>
      <c r="Q3017" s="20"/>
      <c r="R3017" s="20"/>
    </row>
    <row r="3018" spans="13:18" x14ac:dyDescent="0.25">
      <c r="M3018" s="20"/>
      <c r="N3018" s="20"/>
      <c r="O3018" s="20"/>
      <c r="P3018" s="20"/>
      <c r="Q3018" s="20"/>
      <c r="R3018" s="20"/>
    </row>
    <row r="3019" spans="13:18" x14ac:dyDescent="0.25">
      <c r="M3019" s="20"/>
      <c r="N3019" s="20"/>
      <c r="O3019" s="20"/>
      <c r="P3019" s="20"/>
      <c r="Q3019" s="20"/>
      <c r="R3019" s="20"/>
    </row>
    <row r="3020" spans="13:18" x14ac:dyDescent="0.25">
      <c r="M3020" s="20"/>
      <c r="N3020" s="20"/>
      <c r="O3020" s="20"/>
      <c r="P3020" s="20"/>
      <c r="Q3020" s="20"/>
      <c r="R3020" s="20"/>
    </row>
    <row r="3021" spans="13:18" x14ac:dyDescent="0.25">
      <c r="M3021" s="20"/>
      <c r="N3021" s="20"/>
      <c r="O3021" s="20"/>
      <c r="P3021" s="20"/>
      <c r="Q3021" s="20"/>
      <c r="R3021" s="20"/>
    </row>
    <row r="3022" spans="13:18" x14ac:dyDescent="0.25">
      <c r="M3022" s="20"/>
      <c r="N3022" s="20"/>
      <c r="O3022" s="20"/>
      <c r="P3022" s="20"/>
      <c r="Q3022" s="20"/>
      <c r="R3022" s="20"/>
    </row>
    <row r="3023" spans="13:18" x14ac:dyDescent="0.25">
      <c r="M3023" s="20"/>
      <c r="N3023" s="20"/>
      <c r="O3023" s="20"/>
      <c r="P3023" s="20"/>
      <c r="Q3023" s="20"/>
      <c r="R3023" s="20"/>
    </row>
    <row r="3024" spans="13:18" x14ac:dyDescent="0.25">
      <c r="M3024" s="20"/>
      <c r="N3024" s="20"/>
      <c r="O3024" s="20"/>
      <c r="P3024" s="20"/>
      <c r="Q3024" s="20"/>
      <c r="R3024" s="20"/>
    </row>
    <row r="3025" spans="13:18" x14ac:dyDescent="0.25">
      <c r="M3025" s="20"/>
      <c r="N3025" s="20"/>
      <c r="O3025" s="20"/>
      <c r="P3025" s="20"/>
      <c r="Q3025" s="20"/>
      <c r="R3025" s="20"/>
    </row>
    <row r="3026" spans="13:18" x14ac:dyDescent="0.25">
      <c r="M3026" s="20"/>
      <c r="N3026" s="20"/>
      <c r="O3026" s="20"/>
      <c r="P3026" s="20"/>
      <c r="Q3026" s="20"/>
      <c r="R3026" s="20"/>
    </row>
    <row r="3027" spans="13:18" x14ac:dyDescent="0.25">
      <c r="M3027" s="20"/>
      <c r="N3027" s="20"/>
      <c r="O3027" s="20"/>
      <c r="P3027" s="20"/>
      <c r="Q3027" s="20"/>
      <c r="R3027" s="20"/>
    </row>
    <row r="3028" spans="13:18" x14ac:dyDescent="0.25">
      <c r="M3028" s="20"/>
      <c r="N3028" s="20"/>
      <c r="O3028" s="20"/>
      <c r="P3028" s="20"/>
      <c r="Q3028" s="20"/>
      <c r="R3028" s="20"/>
    </row>
    <row r="3029" spans="13:18" x14ac:dyDescent="0.25">
      <c r="M3029" s="20"/>
      <c r="N3029" s="20"/>
      <c r="O3029" s="20"/>
      <c r="P3029" s="20"/>
      <c r="Q3029" s="20"/>
      <c r="R3029" s="20"/>
    </row>
    <row r="3030" spans="13:18" x14ac:dyDescent="0.25">
      <c r="M3030" s="20"/>
      <c r="N3030" s="20"/>
      <c r="O3030" s="20"/>
      <c r="P3030" s="20"/>
      <c r="Q3030" s="20"/>
      <c r="R3030" s="20"/>
    </row>
    <row r="3031" spans="13:18" x14ac:dyDescent="0.25">
      <c r="M3031" s="20"/>
      <c r="N3031" s="20"/>
      <c r="O3031" s="20"/>
      <c r="P3031" s="20"/>
      <c r="Q3031" s="20"/>
      <c r="R3031" s="20"/>
    </row>
    <row r="3032" spans="13:18" x14ac:dyDescent="0.25">
      <c r="M3032" s="20"/>
      <c r="N3032" s="20"/>
      <c r="O3032" s="20"/>
      <c r="P3032" s="20"/>
      <c r="Q3032" s="20"/>
      <c r="R3032" s="20"/>
    </row>
    <row r="3033" spans="13:18" x14ac:dyDescent="0.25">
      <c r="M3033" s="20"/>
      <c r="N3033" s="20"/>
      <c r="O3033" s="20"/>
      <c r="P3033" s="20"/>
      <c r="Q3033" s="20"/>
      <c r="R3033" s="20"/>
    </row>
    <row r="3034" spans="13:18" x14ac:dyDescent="0.25">
      <c r="M3034" s="20"/>
      <c r="N3034" s="20"/>
      <c r="O3034" s="20"/>
      <c r="P3034" s="20"/>
      <c r="Q3034" s="20"/>
      <c r="R3034" s="20"/>
    </row>
    <row r="3035" spans="13:18" x14ac:dyDescent="0.25">
      <c r="M3035" s="20"/>
      <c r="N3035" s="20"/>
      <c r="O3035" s="20"/>
      <c r="P3035" s="20"/>
      <c r="Q3035" s="20"/>
      <c r="R3035" s="20"/>
    </row>
    <row r="3036" spans="13:18" x14ac:dyDescent="0.25">
      <c r="M3036" s="20"/>
      <c r="N3036" s="20"/>
      <c r="O3036" s="20"/>
      <c r="P3036" s="20"/>
      <c r="Q3036" s="20"/>
      <c r="R3036" s="20"/>
    </row>
    <row r="3037" spans="13:18" x14ac:dyDescent="0.25">
      <c r="M3037" s="20"/>
      <c r="N3037" s="20"/>
      <c r="O3037" s="20"/>
      <c r="P3037" s="20"/>
      <c r="Q3037" s="20"/>
      <c r="R3037" s="20"/>
    </row>
    <row r="3038" spans="13:18" x14ac:dyDescent="0.25">
      <c r="M3038" s="20"/>
      <c r="N3038" s="20"/>
      <c r="O3038" s="20"/>
      <c r="P3038" s="20"/>
      <c r="Q3038" s="20"/>
      <c r="R3038" s="20"/>
    </row>
    <row r="3039" spans="13:18" x14ac:dyDescent="0.25">
      <c r="M3039" s="20"/>
      <c r="N3039" s="20"/>
      <c r="O3039" s="20"/>
      <c r="P3039" s="20"/>
      <c r="Q3039" s="20"/>
      <c r="R3039" s="20"/>
    </row>
    <row r="3040" spans="13:18" x14ac:dyDescent="0.25">
      <c r="M3040" s="20"/>
      <c r="N3040" s="20"/>
      <c r="O3040" s="20"/>
      <c r="P3040" s="20"/>
      <c r="Q3040" s="20"/>
      <c r="R3040" s="20"/>
    </row>
    <row r="3041" spans="13:18" x14ac:dyDescent="0.25">
      <c r="M3041" s="20"/>
      <c r="N3041" s="20"/>
      <c r="O3041" s="20"/>
      <c r="P3041" s="20"/>
      <c r="Q3041" s="20"/>
      <c r="R3041" s="20"/>
    </row>
    <row r="3042" spans="13:18" x14ac:dyDescent="0.25">
      <c r="M3042" s="20"/>
      <c r="N3042" s="20"/>
      <c r="O3042" s="20"/>
      <c r="P3042" s="20"/>
      <c r="Q3042" s="20"/>
      <c r="R3042" s="20"/>
    </row>
    <row r="3043" spans="13:18" x14ac:dyDescent="0.25">
      <c r="M3043" s="20"/>
      <c r="N3043" s="20"/>
      <c r="O3043" s="20"/>
      <c r="P3043" s="20"/>
      <c r="Q3043" s="20"/>
      <c r="R3043" s="20"/>
    </row>
    <row r="3044" spans="13:18" x14ac:dyDescent="0.25">
      <c r="M3044" s="20"/>
      <c r="N3044" s="20"/>
      <c r="O3044" s="20"/>
      <c r="P3044" s="20"/>
      <c r="Q3044" s="20"/>
      <c r="R3044" s="20"/>
    </row>
    <row r="3045" spans="13:18" x14ac:dyDescent="0.25">
      <c r="M3045" s="20"/>
      <c r="N3045" s="20"/>
      <c r="O3045" s="20"/>
      <c r="P3045" s="20"/>
      <c r="Q3045" s="20"/>
      <c r="R3045" s="20"/>
    </row>
    <row r="3046" spans="13:18" x14ac:dyDescent="0.25">
      <c r="M3046" s="20"/>
      <c r="N3046" s="20"/>
      <c r="O3046" s="20"/>
      <c r="P3046" s="20"/>
      <c r="Q3046" s="20"/>
      <c r="R3046" s="20"/>
    </row>
    <row r="3047" spans="13:18" x14ac:dyDescent="0.25">
      <c r="M3047" s="20"/>
      <c r="N3047" s="20"/>
      <c r="O3047" s="20"/>
      <c r="P3047" s="20"/>
      <c r="Q3047" s="20"/>
      <c r="R3047" s="20"/>
    </row>
    <row r="3048" spans="13:18" x14ac:dyDescent="0.25">
      <c r="M3048" s="20"/>
      <c r="N3048" s="20"/>
      <c r="O3048" s="20"/>
      <c r="P3048" s="20"/>
      <c r="Q3048" s="20"/>
      <c r="R3048" s="20"/>
    </row>
    <row r="3049" spans="13:18" x14ac:dyDescent="0.25">
      <c r="M3049" s="20"/>
      <c r="N3049" s="20"/>
      <c r="O3049" s="20"/>
      <c r="P3049" s="20"/>
      <c r="Q3049" s="20"/>
      <c r="R3049" s="20"/>
    </row>
    <row r="3050" spans="13:18" x14ac:dyDescent="0.25">
      <c r="M3050" s="20"/>
      <c r="N3050" s="20"/>
      <c r="O3050" s="20"/>
      <c r="P3050" s="20"/>
      <c r="Q3050" s="20"/>
      <c r="R3050" s="20"/>
    </row>
    <row r="3051" spans="13:18" x14ac:dyDescent="0.25">
      <c r="M3051" s="20"/>
      <c r="N3051" s="20"/>
      <c r="O3051" s="20"/>
      <c r="P3051" s="20"/>
      <c r="Q3051" s="20"/>
      <c r="R3051" s="20"/>
    </row>
    <row r="3052" spans="13:18" x14ac:dyDescent="0.25">
      <c r="M3052" s="20"/>
      <c r="N3052" s="20"/>
      <c r="O3052" s="20"/>
      <c r="P3052" s="20"/>
      <c r="Q3052" s="20"/>
      <c r="R3052" s="20"/>
    </row>
    <row r="3053" spans="13:18" x14ac:dyDescent="0.25">
      <c r="M3053" s="20"/>
      <c r="N3053" s="20"/>
      <c r="O3053" s="20"/>
      <c r="P3053" s="20"/>
      <c r="Q3053" s="20"/>
      <c r="R3053" s="20"/>
    </row>
    <row r="3054" spans="13:18" x14ac:dyDescent="0.25">
      <c r="M3054" s="20"/>
      <c r="N3054" s="20"/>
      <c r="O3054" s="20"/>
      <c r="P3054" s="20"/>
      <c r="Q3054" s="20"/>
      <c r="R3054" s="20"/>
    </row>
    <row r="3055" spans="13:18" x14ac:dyDescent="0.25">
      <c r="M3055" s="20"/>
      <c r="N3055" s="20"/>
      <c r="O3055" s="20"/>
      <c r="P3055" s="20"/>
      <c r="Q3055" s="20"/>
      <c r="R3055" s="20"/>
    </row>
    <row r="3056" spans="13:18" x14ac:dyDescent="0.25">
      <c r="M3056" s="20"/>
      <c r="N3056" s="20"/>
      <c r="O3056" s="20"/>
      <c r="P3056" s="20"/>
      <c r="Q3056" s="20"/>
      <c r="R3056" s="20"/>
    </row>
    <row r="3057" spans="13:18" x14ac:dyDescent="0.25">
      <c r="M3057" s="20"/>
      <c r="N3057" s="20"/>
      <c r="O3057" s="20"/>
      <c r="P3057" s="20"/>
      <c r="Q3057" s="20"/>
      <c r="R3057" s="20"/>
    </row>
    <row r="3058" spans="13:18" x14ac:dyDescent="0.25">
      <c r="M3058" s="20"/>
      <c r="N3058" s="20"/>
      <c r="O3058" s="20"/>
      <c r="P3058" s="20"/>
      <c r="Q3058" s="20"/>
      <c r="R3058" s="20"/>
    </row>
    <row r="3059" spans="13:18" x14ac:dyDescent="0.25">
      <c r="M3059" s="20"/>
      <c r="N3059" s="20"/>
      <c r="O3059" s="20"/>
      <c r="P3059" s="20"/>
      <c r="Q3059" s="20"/>
      <c r="R3059" s="20"/>
    </row>
    <row r="3060" spans="13:18" x14ac:dyDescent="0.25">
      <c r="M3060" s="20"/>
      <c r="N3060" s="20"/>
      <c r="O3060" s="20"/>
      <c r="P3060" s="20"/>
      <c r="Q3060" s="20"/>
      <c r="R3060" s="20"/>
    </row>
    <row r="3061" spans="13:18" x14ac:dyDescent="0.25">
      <c r="M3061" s="20"/>
      <c r="N3061" s="20"/>
      <c r="O3061" s="20"/>
      <c r="P3061" s="20"/>
      <c r="Q3061" s="20"/>
      <c r="R3061" s="20"/>
    </row>
    <row r="3062" spans="13:18" x14ac:dyDescent="0.25">
      <c r="M3062" s="20"/>
      <c r="N3062" s="20"/>
      <c r="O3062" s="20"/>
      <c r="P3062" s="20"/>
      <c r="Q3062" s="20"/>
      <c r="R3062" s="20"/>
    </row>
    <row r="3063" spans="13:18" x14ac:dyDescent="0.25">
      <c r="M3063" s="20"/>
      <c r="N3063" s="20"/>
      <c r="O3063" s="20"/>
      <c r="P3063" s="20"/>
      <c r="Q3063" s="20"/>
      <c r="R3063" s="20"/>
    </row>
    <row r="3064" spans="13:18" x14ac:dyDescent="0.25">
      <c r="M3064" s="20"/>
      <c r="N3064" s="20"/>
      <c r="O3064" s="20"/>
      <c r="P3064" s="20"/>
      <c r="Q3064" s="20"/>
      <c r="R3064" s="20"/>
    </row>
    <row r="3065" spans="13:18" x14ac:dyDescent="0.25">
      <c r="M3065" s="20"/>
      <c r="N3065" s="20"/>
      <c r="O3065" s="20"/>
      <c r="P3065" s="20"/>
      <c r="Q3065" s="20"/>
      <c r="R3065" s="20"/>
    </row>
    <row r="3066" spans="13:18" x14ac:dyDescent="0.25">
      <c r="M3066" s="20"/>
      <c r="N3066" s="20"/>
      <c r="O3066" s="20"/>
      <c r="P3066" s="20"/>
      <c r="Q3066" s="20"/>
      <c r="R3066" s="20"/>
    </row>
    <row r="3067" spans="13:18" x14ac:dyDescent="0.25">
      <c r="M3067" s="20"/>
      <c r="N3067" s="20"/>
      <c r="O3067" s="20"/>
      <c r="P3067" s="20"/>
      <c r="Q3067" s="20"/>
      <c r="R3067" s="20"/>
    </row>
    <row r="3068" spans="13:18" x14ac:dyDescent="0.25">
      <c r="M3068" s="20"/>
      <c r="N3068" s="20"/>
      <c r="O3068" s="20"/>
      <c r="P3068" s="20"/>
      <c r="Q3068" s="20"/>
      <c r="R3068" s="20"/>
    </row>
    <row r="3069" spans="13:18" x14ac:dyDescent="0.25">
      <c r="M3069" s="20"/>
      <c r="N3069" s="20"/>
      <c r="O3069" s="20"/>
      <c r="P3069" s="20"/>
      <c r="Q3069" s="20"/>
      <c r="R3069" s="20"/>
    </row>
    <row r="3070" spans="13:18" x14ac:dyDescent="0.25">
      <c r="M3070" s="20"/>
      <c r="N3070" s="20"/>
      <c r="O3070" s="20"/>
      <c r="P3070" s="20"/>
      <c r="Q3070" s="20"/>
      <c r="R3070" s="20"/>
    </row>
    <row r="3071" spans="13:18" x14ac:dyDescent="0.25">
      <c r="M3071" s="20"/>
      <c r="N3071" s="20"/>
      <c r="O3071" s="20"/>
      <c r="P3071" s="20"/>
      <c r="Q3071" s="20"/>
      <c r="R3071" s="20"/>
    </row>
    <row r="3072" spans="13:18" x14ac:dyDescent="0.25">
      <c r="M3072" s="20"/>
      <c r="N3072" s="20"/>
      <c r="O3072" s="20"/>
      <c r="P3072" s="20"/>
      <c r="Q3072" s="20"/>
      <c r="R3072" s="20"/>
    </row>
    <row r="3073" spans="13:18" x14ac:dyDescent="0.25">
      <c r="M3073" s="20"/>
      <c r="N3073" s="20"/>
      <c r="O3073" s="20"/>
      <c r="P3073" s="20"/>
      <c r="Q3073" s="20"/>
      <c r="R3073" s="20"/>
    </row>
    <row r="3074" spans="13:18" x14ac:dyDescent="0.25">
      <c r="M3074" s="20"/>
      <c r="N3074" s="20"/>
      <c r="O3074" s="20"/>
      <c r="P3074" s="20"/>
      <c r="Q3074" s="20"/>
      <c r="R3074" s="20"/>
    </row>
    <row r="3075" spans="13:18" x14ac:dyDescent="0.25">
      <c r="M3075" s="20"/>
      <c r="N3075" s="20"/>
      <c r="O3075" s="20"/>
      <c r="P3075" s="20"/>
      <c r="Q3075" s="20"/>
      <c r="R3075" s="20"/>
    </row>
    <row r="3076" spans="13:18" x14ac:dyDescent="0.25">
      <c r="M3076" s="20"/>
      <c r="N3076" s="20"/>
      <c r="O3076" s="20"/>
      <c r="P3076" s="20"/>
      <c r="Q3076" s="20"/>
      <c r="R3076" s="20"/>
    </row>
    <row r="3077" spans="13:18" x14ac:dyDescent="0.25">
      <c r="M3077" s="20"/>
      <c r="N3077" s="20"/>
      <c r="O3077" s="20"/>
      <c r="P3077" s="20"/>
      <c r="Q3077" s="20"/>
      <c r="R3077" s="20"/>
    </row>
    <row r="3078" spans="13:18" x14ac:dyDescent="0.25">
      <c r="M3078" s="20"/>
      <c r="N3078" s="20"/>
      <c r="O3078" s="20"/>
      <c r="P3078" s="20"/>
      <c r="Q3078" s="20"/>
      <c r="R3078" s="20"/>
    </row>
    <row r="3079" spans="13:18" x14ac:dyDescent="0.25">
      <c r="M3079" s="20"/>
      <c r="N3079" s="20"/>
      <c r="O3079" s="20"/>
      <c r="P3079" s="20"/>
      <c r="Q3079" s="20"/>
      <c r="R3079" s="20"/>
    </row>
    <row r="3080" spans="13:18" x14ac:dyDescent="0.25">
      <c r="M3080" s="20"/>
      <c r="N3080" s="20"/>
      <c r="O3080" s="20"/>
      <c r="P3080" s="20"/>
      <c r="Q3080" s="20"/>
      <c r="R3080" s="20"/>
    </row>
    <row r="3081" spans="13:18" x14ac:dyDescent="0.25">
      <c r="M3081" s="20"/>
      <c r="N3081" s="20"/>
      <c r="O3081" s="20"/>
      <c r="P3081" s="20"/>
      <c r="Q3081" s="20"/>
      <c r="R3081" s="20"/>
    </row>
    <row r="3082" spans="13:18" x14ac:dyDescent="0.25">
      <c r="M3082" s="20"/>
      <c r="N3082" s="20"/>
      <c r="O3082" s="20"/>
      <c r="P3082" s="20"/>
      <c r="Q3082" s="20"/>
      <c r="R3082" s="20"/>
    </row>
    <row r="3083" spans="13:18" x14ac:dyDescent="0.25">
      <c r="M3083" s="20"/>
      <c r="N3083" s="20"/>
      <c r="O3083" s="20"/>
      <c r="P3083" s="20"/>
      <c r="Q3083" s="20"/>
      <c r="R3083" s="20"/>
    </row>
    <row r="3084" spans="13:18" x14ac:dyDescent="0.25">
      <c r="M3084" s="20"/>
      <c r="N3084" s="20"/>
      <c r="O3084" s="20"/>
      <c r="P3084" s="20"/>
      <c r="Q3084" s="20"/>
      <c r="R3084" s="20"/>
    </row>
    <row r="3085" spans="13:18" x14ac:dyDescent="0.25">
      <c r="M3085" s="20"/>
      <c r="N3085" s="20"/>
      <c r="O3085" s="20"/>
      <c r="P3085" s="20"/>
      <c r="Q3085" s="20"/>
      <c r="R3085" s="20"/>
    </row>
    <row r="3086" spans="13:18" x14ac:dyDescent="0.25">
      <c r="M3086" s="20"/>
      <c r="N3086" s="20"/>
      <c r="O3086" s="20"/>
      <c r="P3086" s="20"/>
      <c r="Q3086" s="20"/>
      <c r="R3086" s="20"/>
    </row>
    <row r="3087" spans="13:18" x14ac:dyDescent="0.25">
      <c r="M3087" s="20"/>
      <c r="N3087" s="20"/>
      <c r="O3087" s="20"/>
      <c r="P3087" s="20"/>
      <c r="Q3087" s="20"/>
      <c r="R3087" s="20"/>
    </row>
    <row r="3088" spans="13:18" x14ac:dyDescent="0.25">
      <c r="M3088" s="20"/>
      <c r="N3088" s="20"/>
      <c r="O3088" s="20"/>
      <c r="P3088" s="20"/>
      <c r="Q3088" s="20"/>
      <c r="R3088" s="20"/>
    </row>
    <row r="3089" spans="13:18" x14ac:dyDescent="0.25">
      <c r="M3089" s="20"/>
      <c r="N3089" s="20"/>
      <c r="O3089" s="20"/>
      <c r="P3089" s="20"/>
      <c r="Q3089" s="20"/>
      <c r="R3089" s="20"/>
    </row>
    <row r="3090" spans="13:18" x14ac:dyDescent="0.25">
      <c r="M3090" s="20"/>
      <c r="N3090" s="20"/>
      <c r="O3090" s="20"/>
      <c r="P3090" s="20"/>
      <c r="Q3090" s="20"/>
      <c r="R3090" s="20"/>
    </row>
    <row r="3091" spans="13:18" x14ac:dyDescent="0.25">
      <c r="M3091" s="20"/>
      <c r="N3091" s="20"/>
      <c r="O3091" s="20"/>
      <c r="P3091" s="20"/>
      <c r="Q3091" s="20"/>
      <c r="R3091" s="20"/>
    </row>
    <row r="3092" spans="13:18" x14ac:dyDescent="0.25">
      <c r="M3092" s="20"/>
      <c r="N3092" s="20"/>
      <c r="O3092" s="20"/>
      <c r="P3092" s="20"/>
      <c r="Q3092" s="20"/>
      <c r="R3092" s="20"/>
    </row>
    <row r="3093" spans="13:18" x14ac:dyDescent="0.25">
      <c r="M3093" s="20"/>
      <c r="N3093" s="20"/>
      <c r="O3093" s="20"/>
      <c r="P3093" s="20"/>
      <c r="Q3093" s="20"/>
      <c r="R3093" s="20"/>
    </row>
    <row r="3094" spans="13:18" x14ac:dyDescent="0.25">
      <c r="M3094" s="20"/>
      <c r="N3094" s="20"/>
      <c r="O3094" s="20"/>
      <c r="P3094" s="20"/>
      <c r="Q3094" s="20"/>
      <c r="R3094" s="20"/>
    </row>
    <row r="3095" spans="13:18" x14ac:dyDescent="0.25">
      <c r="M3095" s="20"/>
      <c r="N3095" s="20"/>
      <c r="O3095" s="20"/>
      <c r="P3095" s="20"/>
      <c r="Q3095" s="20"/>
      <c r="R3095" s="20"/>
    </row>
    <row r="3096" spans="13:18" x14ac:dyDescent="0.25">
      <c r="M3096" s="20"/>
      <c r="N3096" s="20"/>
      <c r="O3096" s="20"/>
      <c r="P3096" s="20"/>
      <c r="Q3096" s="20"/>
      <c r="R3096" s="20"/>
    </row>
    <row r="3097" spans="13:18" x14ac:dyDescent="0.25">
      <c r="M3097" s="20"/>
      <c r="N3097" s="20"/>
      <c r="O3097" s="20"/>
      <c r="P3097" s="20"/>
      <c r="Q3097" s="20"/>
      <c r="R3097" s="20"/>
    </row>
    <row r="3098" spans="13:18" x14ac:dyDescent="0.25">
      <c r="M3098" s="20"/>
      <c r="N3098" s="20"/>
      <c r="O3098" s="20"/>
      <c r="P3098" s="20"/>
      <c r="Q3098" s="20"/>
      <c r="R3098" s="20"/>
    </row>
    <row r="3099" spans="13:18" x14ac:dyDescent="0.25">
      <c r="M3099" s="20"/>
      <c r="N3099" s="20"/>
      <c r="O3099" s="20"/>
      <c r="P3099" s="20"/>
      <c r="Q3099" s="20"/>
      <c r="R3099" s="20"/>
    </row>
    <row r="3100" spans="13:18" x14ac:dyDescent="0.25">
      <c r="M3100" s="20"/>
      <c r="N3100" s="20"/>
      <c r="O3100" s="20"/>
      <c r="P3100" s="20"/>
      <c r="Q3100" s="20"/>
      <c r="R3100" s="20"/>
    </row>
    <row r="3101" spans="13:18" x14ac:dyDescent="0.25">
      <c r="M3101" s="20"/>
      <c r="N3101" s="20"/>
      <c r="O3101" s="20"/>
      <c r="P3101" s="20"/>
      <c r="Q3101" s="20"/>
      <c r="R3101" s="20"/>
    </row>
    <row r="3102" spans="13:18" x14ac:dyDescent="0.25">
      <c r="M3102" s="20"/>
      <c r="N3102" s="20"/>
      <c r="O3102" s="20"/>
      <c r="P3102" s="20"/>
      <c r="Q3102" s="20"/>
      <c r="R3102" s="20"/>
    </row>
    <row r="3103" spans="13:18" x14ac:dyDescent="0.25">
      <c r="M3103" s="20"/>
      <c r="N3103" s="20"/>
      <c r="O3103" s="20"/>
      <c r="P3103" s="20"/>
      <c r="Q3103" s="20"/>
      <c r="R3103" s="20"/>
    </row>
    <row r="3104" spans="13:18" x14ac:dyDescent="0.25">
      <c r="M3104" s="20"/>
      <c r="N3104" s="20"/>
      <c r="O3104" s="20"/>
      <c r="P3104" s="20"/>
      <c r="Q3104" s="20"/>
      <c r="R3104" s="20"/>
    </row>
    <row r="3105" spans="13:18" x14ac:dyDescent="0.25">
      <c r="M3105" s="20"/>
      <c r="N3105" s="20"/>
      <c r="O3105" s="20"/>
      <c r="P3105" s="20"/>
      <c r="Q3105" s="20"/>
      <c r="R3105" s="20"/>
    </row>
    <row r="3106" spans="13:18" x14ac:dyDescent="0.25">
      <c r="M3106" s="20"/>
      <c r="N3106" s="20"/>
      <c r="O3106" s="20"/>
      <c r="P3106" s="20"/>
      <c r="Q3106" s="20"/>
      <c r="R3106" s="20"/>
    </row>
    <row r="3107" spans="13:18" x14ac:dyDescent="0.25">
      <c r="M3107" s="20"/>
      <c r="N3107" s="20"/>
      <c r="O3107" s="20"/>
      <c r="P3107" s="20"/>
      <c r="Q3107" s="20"/>
      <c r="R3107" s="20"/>
    </row>
    <row r="3108" spans="13:18" x14ac:dyDescent="0.25">
      <c r="M3108" s="20"/>
      <c r="N3108" s="20"/>
      <c r="O3108" s="20"/>
      <c r="P3108" s="20"/>
      <c r="Q3108" s="20"/>
      <c r="R3108" s="20"/>
    </row>
    <row r="3109" spans="13:18" x14ac:dyDescent="0.25">
      <c r="M3109" s="20"/>
      <c r="N3109" s="20"/>
      <c r="O3109" s="20"/>
      <c r="P3109" s="20"/>
      <c r="Q3109" s="20"/>
      <c r="R3109" s="20"/>
    </row>
    <row r="3110" spans="13:18" x14ac:dyDescent="0.25">
      <c r="M3110" s="20"/>
      <c r="N3110" s="20"/>
      <c r="O3110" s="20"/>
      <c r="P3110" s="20"/>
      <c r="Q3110" s="20"/>
      <c r="R3110" s="20"/>
    </row>
    <row r="3111" spans="13:18" x14ac:dyDescent="0.25">
      <c r="M3111" s="20"/>
      <c r="N3111" s="20"/>
      <c r="O3111" s="20"/>
      <c r="P3111" s="20"/>
      <c r="Q3111" s="20"/>
      <c r="R3111" s="20"/>
    </row>
    <row r="3112" spans="13:18" x14ac:dyDescent="0.25">
      <c r="M3112" s="20"/>
      <c r="N3112" s="20"/>
      <c r="O3112" s="20"/>
      <c r="P3112" s="20"/>
      <c r="Q3112" s="20"/>
      <c r="R3112" s="20"/>
    </row>
    <row r="3113" spans="13:18" x14ac:dyDescent="0.25">
      <c r="M3113" s="20"/>
      <c r="N3113" s="20"/>
      <c r="O3113" s="20"/>
      <c r="P3113" s="20"/>
      <c r="Q3113" s="20"/>
      <c r="R3113" s="20"/>
    </row>
    <row r="3114" spans="13:18" x14ac:dyDescent="0.25">
      <c r="M3114" s="20"/>
      <c r="N3114" s="20"/>
      <c r="O3114" s="20"/>
      <c r="P3114" s="20"/>
      <c r="Q3114" s="20"/>
      <c r="R3114" s="20"/>
    </row>
    <row r="3115" spans="13:18" x14ac:dyDescent="0.25">
      <c r="M3115" s="20"/>
      <c r="N3115" s="20"/>
      <c r="O3115" s="20"/>
      <c r="P3115" s="20"/>
      <c r="Q3115" s="20"/>
      <c r="R3115" s="20"/>
    </row>
    <row r="3116" spans="13:18" x14ac:dyDescent="0.25">
      <c r="M3116" s="20"/>
      <c r="N3116" s="20"/>
      <c r="O3116" s="20"/>
      <c r="P3116" s="20"/>
      <c r="Q3116" s="20"/>
      <c r="R3116" s="20"/>
    </row>
    <row r="3117" spans="13:18" x14ac:dyDescent="0.25">
      <c r="M3117" s="20"/>
      <c r="N3117" s="20"/>
      <c r="O3117" s="20"/>
      <c r="P3117" s="20"/>
      <c r="Q3117" s="20"/>
      <c r="R3117" s="20"/>
    </row>
    <row r="3118" spans="13:18" x14ac:dyDescent="0.25">
      <c r="M3118" s="20"/>
      <c r="N3118" s="20"/>
      <c r="O3118" s="20"/>
      <c r="P3118" s="20"/>
      <c r="Q3118" s="20"/>
      <c r="R3118" s="20"/>
    </row>
    <row r="3119" spans="13:18" x14ac:dyDescent="0.25">
      <c r="M3119" s="20"/>
      <c r="N3119" s="20"/>
      <c r="O3119" s="20"/>
      <c r="P3119" s="20"/>
      <c r="Q3119" s="20"/>
      <c r="R3119" s="20"/>
    </row>
    <row r="3120" spans="13:18" x14ac:dyDescent="0.25">
      <c r="M3120" s="20"/>
      <c r="N3120" s="20"/>
      <c r="O3120" s="20"/>
      <c r="P3120" s="20"/>
      <c r="Q3120" s="20"/>
      <c r="R3120" s="20"/>
    </row>
    <row r="3121" spans="13:18" x14ac:dyDescent="0.25">
      <c r="M3121" s="20"/>
      <c r="N3121" s="20"/>
      <c r="O3121" s="20"/>
      <c r="P3121" s="20"/>
      <c r="Q3121" s="20"/>
      <c r="R3121" s="20"/>
    </row>
    <row r="3122" spans="13:18" x14ac:dyDescent="0.25">
      <c r="M3122" s="20"/>
      <c r="N3122" s="20"/>
      <c r="O3122" s="20"/>
      <c r="P3122" s="20"/>
      <c r="Q3122" s="20"/>
      <c r="R3122" s="20"/>
    </row>
    <row r="3123" spans="13:18" x14ac:dyDescent="0.25">
      <c r="M3123" s="20"/>
      <c r="N3123" s="20"/>
      <c r="O3123" s="20"/>
      <c r="P3123" s="20"/>
      <c r="Q3123" s="20"/>
      <c r="R3123" s="20"/>
    </row>
    <row r="3124" spans="13:18" x14ac:dyDescent="0.25">
      <c r="M3124" s="20"/>
      <c r="N3124" s="20"/>
      <c r="O3124" s="20"/>
      <c r="P3124" s="20"/>
      <c r="Q3124" s="20"/>
      <c r="R3124" s="20"/>
    </row>
    <row r="3125" spans="13:18" x14ac:dyDescent="0.25">
      <c r="M3125" s="20"/>
      <c r="N3125" s="20"/>
      <c r="O3125" s="20"/>
      <c r="P3125" s="20"/>
      <c r="Q3125" s="20"/>
      <c r="R3125" s="20"/>
    </row>
    <row r="3126" spans="13:18" x14ac:dyDescent="0.25">
      <c r="M3126" s="20"/>
      <c r="N3126" s="20"/>
      <c r="O3126" s="20"/>
      <c r="P3126" s="20"/>
      <c r="Q3126" s="20"/>
      <c r="R3126" s="20"/>
    </row>
    <row r="3127" spans="13:18" x14ac:dyDescent="0.25">
      <c r="M3127" s="20"/>
      <c r="N3127" s="20"/>
      <c r="O3127" s="20"/>
      <c r="P3127" s="20"/>
      <c r="Q3127" s="20"/>
      <c r="R3127" s="20"/>
    </row>
    <row r="3128" spans="13:18" x14ac:dyDescent="0.25">
      <c r="M3128" s="20"/>
      <c r="N3128" s="20"/>
      <c r="O3128" s="20"/>
      <c r="P3128" s="20"/>
      <c r="Q3128" s="20"/>
      <c r="R3128" s="20"/>
    </row>
    <row r="3129" spans="13:18" x14ac:dyDescent="0.25">
      <c r="M3129" s="20"/>
      <c r="N3129" s="20"/>
      <c r="O3129" s="20"/>
      <c r="P3129" s="20"/>
      <c r="Q3129" s="20"/>
      <c r="R3129" s="20"/>
    </row>
    <row r="3130" spans="13:18" x14ac:dyDescent="0.25">
      <c r="M3130" s="20"/>
      <c r="N3130" s="20"/>
      <c r="O3130" s="20"/>
      <c r="P3130" s="20"/>
      <c r="Q3130" s="20"/>
      <c r="R3130" s="20"/>
    </row>
    <row r="3131" spans="13:18" x14ac:dyDescent="0.25">
      <c r="M3131" s="20"/>
      <c r="N3131" s="20"/>
      <c r="O3131" s="20"/>
      <c r="P3131" s="20"/>
      <c r="Q3131" s="20"/>
      <c r="R3131" s="20"/>
    </row>
    <row r="3132" spans="13:18" x14ac:dyDescent="0.25">
      <c r="M3132" s="20"/>
      <c r="N3132" s="20"/>
      <c r="O3132" s="20"/>
      <c r="P3132" s="20"/>
      <c r="Q3132" s="20"/>
      <c r="R3132" s="20"/>
    </row>
    <row r="3133" spans="13:18" x14ac:dyDescent="0.25">
      <c r="M3133" s="20"/>
      <c r="N3133" s="20"/>
      <c r="O3133" s="20"/>
      <c r="P3133" s="20"/>
      <c r="Q3133" s="20"/>
      <c r="R3133" s="20"/>
    </row>
    <row r="3134" spans="13:18" x14ac:dyDescent="0.25">
      <c r="M3134" s="20"/>
      <c r="N3134" s="20"/>
      <c r="O3134" s="20"/>
      <c r="P3134" s="20"/>
      <c r="Q3134" s="20"/>
      <c r="R3134" s="20"/>
    </row>
    <row r="3135" spans="13:18" x14ac:dyDescent="0.25">
      <c r="M3135" s="20"/>
      <c r="N3135" s="20"/>
      <c r="O3135" s="20"/>
      <c r="P3135" s="20"/>
      <c r="Q3135" s="20"/>
      <c r="R3135" s="20"/>
    </row>
    <row r="3136" spans="13:18" x14ac:dyDescent="0.25">
      <c r="M3136" s="20"/>
      <c r="N3136" s="20"/>
      <c r="O3136" s="20"/>
      <c r="P3136" s="20"/>
      <c r="Q3136" s="20"/>
      <c r="R3136" s="20"/>
    </row>
    <row r="3137" spans="13:18" x14ac:dyDescent="0.25">
      <c r="M3137" s="20"/>
      <c r="N3137" s="20"/>
      <c r="O3137" s="20"/>
      <c r="P3137" s="20"/>
      <c r="Q3137" s="20"/>
      <c r="R3137" s="20"/>
    </row>
    <row r="3138" spans="13:18" x14ac:dyDescent="0.25">
      <c r="M3138" s="20"/>
      <c r="N3138" s="20"/>
      <c r="O3138" s="20"/>
      <c r="P3138" s="20"/>
      <c r="Q3138" s="20"/>
      <c r="R3138" s="20"/>
    </row>
    <row r="3139" spans="13:18" x14ac:dyDescent="0.25">
      <c r="M3139" s="20"/>
      <c r="N3139" s="20"/>
      <c r="O3139" s="20"/>
      <c r="P3139" s="20"/>
      <c r="Q3139" s="20"/>
      <c r="R3139" s="20"/>
    </row>
    <row r="3140" spans="13:18" x14ac:dyDescent="0.25">
      <c r="M3140" s="20"/>
      <c r="N3140" s="20"/>
      <c r="O3140" s="20"/>
      <c r="P3140" s="20"/>
      <c r="Q3140" s="20"/>
      <c r="R3140" s="20"/>
    </row>
    <row r="3141" spans="13:18" x14ac:dyDescent="0.25">
      <c r="M3141" s="20"/>
      <c r="N3141" s="20"/>
      <c r="O3141" s="20"/>
      <c r="P3141" s="20"/>
      <c r="Q3141" s="20"/>
      <c r="R3141" s="20"/>
    </row>
    <row r="3142" spans="13:18" x14ac:dyDescent="0.25">
      <c r="M3142" s="20"/>
      <c r="N3142" s="20"/>
      <c r="O3142" s="20"/>
      <c r="P3142" s="20"/>
      <c r="Q3142" s="20"/>
      <c r="R3142" s="20"/>
    </row>
    <row r="3143" spans="13:18" x14ac:dyDescent="0.25">
      <c r="M3143" s="20"/>
      <c r="N3143" s="20"/>
      <c r="O3143" s="20"/>
      <c r="P3143" s="20"/>
      <c r="Q3143" s="20"/>
      <c r="R3143" s="20"/>
    </row>
    <row r="3144" spans="13:18" x14ac:dyDescent="0.25">
      <c r="M3144" s="20"/>
      <c r="N3144" s="20"/>
      <c r="O3144" s="20"/>
      <c r="P3144" s="20"/>
      <c r="Q3144" s="20"/>
      <c r="R3144" s="20"/>
    </row>
    <row r="3145" spans="13:18" x14ac:dyDescent="0.25">
      <c r="M3145" s="20"/>
      <c r="N3145" s="20"/>
      <c r="O3145" s="20"/>
      <c r="P3145" s="20"/>
      <c r="Q3145" s="20"/>
      <c r="R3145" s="20"/>
    </row>
    <row r="3146" spans="13:18" x14ac:dyDescent="0.25">
      <c r="M3146" s="20"/>
      <c r="N3146" s="20"/>
      <c r="O3146" s="20"/>
      <c r="P3146" s="20"/>
      <c r="Q3146" s="20"/>
      <c r="R3146" s="20"/>
    </row>
    <row r="3147" spans="13:18" x14ac:dyDescent="0.25">
      <c r="M3147" s="20"/>
      <c r="N3147" s="20"/>
      <c r="O3147" s="20"/>
      <c r="P3147" s="20"/>
      <c r="Q3147" s="20"/>
      <c r="R3147" s="20"/>
    </row>
    <row r="3148" spans="13:18" x14ac:dyDescent="0.25">
      <c r="M3148" s="20"/>
      <c r="N3148" s="20"/>
      <c r="O3148" s="20"/>
      <c r="P3148" s="20"/>
      <c r="Q3148" s="20"/>
      <c r="R3148" s="20"/>
    </row>
    <row r="3149" spans="13:18" x14ac:dyDescent="0.25">
      <c r="M3149" s="20"/>
      <c r="N3149" s="20"/>
      <c r="O3149" s="20"/>
      <c r="P3149" s="20"/>
      <c r="Q3149" s="20"/>
      <c r="R3149" s="20"/>
    </row>
    <row r="3150" spans="13:18" x14ac:dyDescent="0.25">
      <c r="M3150" s="20"/>
      <c r="N3150" s="20"/>
      <c r="O3150" s="20"/>
      <c r="P3150" s="20"/>
      <c r="Q3150" s="20"/>
      <c r="R3150" s="20"/>
    </row>
    <row r="3151" spans="13:18" x14ac:dyDescent="0.25">
      <c r="M3151" s="20"/>
      <c r="N3151" s="20"/>
      <c r="O3151" s="20"/>
      <c r="P3151" s="20"/>
      <c r="Q3151" s="20"/>
      <c r="R3151" s="20"/>
    </row>
    <row r="3152" spans="13:18" x14ac:dyDescent="0.25">
      <c r="M3152" s="20"/>
      <c r="N3152" s="20"/>
      <c r="O3152" s="20"/>
      <c r="P3152" s="20"/>
      <c r="Q3152" s="20"/>
      <c r="R3152" s="20"/>
    </row>
    <row r="3153" spans="13:18" x14ac:dyDescent="0.25">
      <c r="M3153" s="20"/>
      <c r="N3153" s="20"/>
      <c r="O3153" s="20"/>
      <c r="P3153" s="20"/>
      <c r="Q3153" s="20"/>
      <c r="R3153" s="20"/>
    </row>
    <row r="3154" spans="13:18" x14ac:dyDescent="0.25">
      <c r="M3154" s="20"/>
      <c r="N3154" s="20"/>
      <c r="O3154" s="20"/>
      <c r="P3154" s="20"/>
      <c r="Q3154" s="20"/>
      <c r="R3154" s="20"/>
    </row>
    <row r="3155" spans="13:18" x14ac:dyDescent="0.25">
      <c r="M3155" s="20"/>
      <c r="N3155" s="20"/>
      <c r="O3155" s="20"/>
      <c r="P3155" s="20"/>
      <c r="Q3155" s="20"/>
      <c r="R3155" s="20"/>
    </row>
    <row r="3156" spans="13:18" x14ac:dyDescent="0.25">
      <c r="M3156" s="20"/>
      <c r="N3156" s="20"/>
      <c r="O3156" s="20"/>
      <c r="P3156" s="20"/>
      <c r="Q3156" s="20"/>
      <c r="R3156" s="20"/>
    </row>
    <row r="3157" spans="13:18" x14ac:dyDescent="0.25">
      <c r="M3157" s="20"/>
      <c r="N3157" s="20"/>
      <c r="O3157" s="20"/>
      <c r="P3157" s="20"/>
      <c r="Q3157" s="20"/>
      <c r="R3157" s="20"/>
    </row>
    <row r="3158" spans="13:18" x14ac:dyDescent="0.25">
      <c r="M3158" s="20"/>
      <c r="N3158" s="20"/>
      <c r="O3158" s="20"/>
      <c r="P3158" s="20"/>
      <c r="Q3158" s="20"/>
      <c r="R3158" s="20"/>
    </row>
    <row r="3159" spans="13:18" x14ac:dyDescent="0.25">
      <c r="M3159" s="20"/>
      <c r="N3159" s="20"/>
      <c r="O3159" s="20"/>
      <c r="P3159" s="20"/>
      <c r="Q3159" s="20"/>
      <c r="R3159" s="20"/>
    </row>
    <row r="3160" spans="13:18" x14ac:dyDescent="0.25">
      <c r="M3160" s="20"/>
      <c r="N3160" s="20"/>
      <c r="O3160" s="20"/>
      <c r="P3160" s="20"/>
      <c r="Q3160" s="20"/>
      <c r="R3160" s="20"/>
    </row>
    <row r="3161" spans="13:18" x14ac:dyDescent="0.25">
      <c r="M3161" s="20"/>
      <c r="N3161" s="20"/>
      <c r="O3161" s="20"/>
      <c r="P3161" s="20"/>
      <c r="Q3161" s="20"/>
      <c r="R3161" s="20"/>
    </row>
    <row r="3162" spans="13:18" x14ac:dyDescent="0.25">
      <c r="M3162" s="20"/>
      <c r="N3162" s="20"/>
      <c r="O3162" s="20"/>
      <c r="P3162" s="20"/>
      <c r="Q3162" s="20"/>
      <c r="R3162" s="20"/>
    </row>
    <row r="3163" spans="13:18" x14ac:dyDescent="0.25">
      <c r="M3163" s="20"/>
      <c r="N3163" s="20"/>
      <c r="O3163" s="20"/>
      <c r="P3163" s="20"/>
      <c r="Q3163" s="20"/>
      <c r="R3163" s="20"/>
    </row>
    <row r="3164" spans="13:18" x14ac:dyDescent="0.25">
      <c r="M3164" s="20"/>
      <c r="N3164" s="20"/>
      <c r="O3164" s="20"/>
      <c r="P3164" s="20"/>
      <c r="Q3164" s="20"/>
      <c r="R3164" s="20"/>
    </row>
    <row r="3165" spans="13:18" x14ac:dyDescent="0.25">
      <c r="M3165" s="20"/>
      <c r="N3165" s="20"/>
      <c r="O3165" s="20"/>
      <c r="P3165" s="20"/>
      <c r="Q3165" s="20"/>
      <c r="R3165" s="20"/>
    </row>
    <row r="3166" spans="13:18" x14ac:dyDescent="0.25">
      <c r="M3166" s="20"/>
      <c r="N3166" s="20"/>
      <c r="O3166" s="20"/>
      <c r="P3166" s="20"/>
      <c r="Q3166" s="20"/>
      <c r="R3166" s="20"/>
    </row>
    <row r="3167" spans="13:18" x14ac:dyDescent="0.25">
      <c r="M3167" s="20"/>
      <c r="N3167" s="20"/>
      <c r="O3167" s="20"/>
      <c r="P3167" s="20"/>
      <c r="Q3167" s="20"/>
      <c r="R3167" s="20"/>
    </row>
    <row r="3168" spans="13:18" x14ac:dyDescent="0.25">
      <c r="M3168" s="20"/>
      <c r="N3168" s="20"/>
      <c r="O3168" s="20"/>
      <c r="P3168" s="20"/>
      <c r="Q3168" s="20"/>
      <c r="R3168" s="20"/>
    </row>
    <row r="3169" spans="13:18" x14ac:dyDescent="0.25">
      <c r="M3169" s="20"/>
      <c r="N3169" s="20"/>
      <c r="O3169" s="20"/>
      <c r="P3169" s="20"/>
      <c r="Q3169" s="20"/>
      <c r="R3169" s="20"/>
    </row>
    <row r="3170" spans="13:18" x14ac:dyDescent="0.25">
      <c r="M3170" s="20"/>
      <c r="N3170" s="20"/>
      <c r="O3170" s="20"/>
      <c r="P3170" s="20"/>
      <c r="Q3170" s="20"/>
      <c r="R3170" s="20"/>
    </row>
    <row r="3171" spans="13:18" x14ac:dyDescent="0.25">
      <c r="M3171" s="20"/>
      <c r="N3171" s="20"/>
      <c r="O3171" s="20"/>
      <c r="P3171" s="20"/>
      <c r="Q3171" s="20"/>
      <c r="R3171" s="20"/>
    </row>
    <row r="3172" spans="13:18" x14ac:dyDescent="0.25">
      <c r="M3172" s="20"/>
      <c r="N3172" s="20"/>
      <c r="O3172" s="20"/>
      <c r="P3172" s="20"/>
      <c r="Q3172" s="20"/>
      <c r="R3172" s="20"/>
    </row>
    <row r="3173" spans="13:18" x14ac:dyDescent="0.25">
      <c r="M3173" s="20"/>
      <c r="N3173" s="20"/>
      <c r="O3173" s="20"/>
      <c r="P3173" s="20"/>
      <c r="Q3173" s="20"/>
      <c r="R3173" s="20"/>
    </row>
    <row r="3174" spans="13:18" x14ac:dyDescent="0.25">
      <c r="M3174" s="20"/>
      <c r="N3174" s="20"/>
      <c r="O3174" s="20"/>
      <c r="P3174" s="20"/>
      <c r="Q3174" s="20"/>
      <c r="R3174" s="20"/>
    </row>
    <row r="3175" spans="13:18" x14ac:dyDescent="0.25">
      <c r="M3175" s="20"/>
      <c r="N3175" s="20"/>
      <c r="O3175" s="20"/>
      <c r="P3175" s="20"/>
      <c r="Q3175" s="20"/>
      <c r="R3175" s="20"/>
    </row>
    <row r="3176" spans="13:18" x14ac:dyDescent="0.25">
      <c r="M3176" s="20"/>
      <c r="N3176" s="20"/>
      <c r="O3176" s="20"/>
      <c r="P3176" s="20"/>
      <c r="Q3176" s="20"/>
      <c r="R3176" s="20"/>
    </row>
    <row r="3177" spans="13:18" x14ac:dyDescent="0.25">
      <c r="M3177" s="20"/>
      <c r="N3177" s="20"/>
      <c r="O3177" s="20"/>
      <c r="P3177" s="20"/>
      <c r="Q3177" s="20"/>
      <c r="R3177" s="20"/>
    </row>
    <row r="3178" spans="13:18" x14ac:dyDescent="0.25">
      <c r="M3178" s="20"/>
      <c r="N3178" s="20"/>
      <c r="O3178" s="20"/>
      <c r="P3178" s="20"/>
      <c r="Q3178" s="20"/>
      <c r="R3178" s="20"/>
    </row>
    <row r="3179" spans="13:18" x14ac:dyDescent="0.25">
      <c r="M3179" s="20"/>
      <c r="N3179" s="20"/>
      <c r="O3179" s="20"/>
      <c r="P3179" s="20"/>
      <c r="Q3179" s="20"/>
      <c r="R3179" s="20"/>
    </row>
    <row r="3180" spans="13:18" x14ac:dyDescent="0.25">
      <c r="M3180" s="20"/>
      <c r="N3180" s="20"/>
      <c r="O3180" s="20"/>
      <c r="P3180" s="20"/>
      <c r="Q3180" s="20"/>
      <c r="R3180" s="20"/>
    </row>
    <row r="3181" spans="13:18" x14ac:dyDescent="0.25">
      <c r="M3181" s="20"/>
      <c r="N3181" s="20"/>
      <c r="O3181" s="20"/>
      <c r="P3181" s="20"/>
      <c r="Q3181" s="20"/>
      <c r="R3181" s="20"/>
    </row>
    <row r="3182" spans="13:18" x14ac:dyDescent="0.25">
      <c r="M3182" s="20"/>
      <c r="N3182" s="20"/>
      <c r="O3182" s="20"/>
      <c r="P3182" s="20"/>
      <c r="Q3182" s="20"/>
      <c r="R3182" s="20"/>
    </row>
    <row r="3183" spans="13:18" x14ac:dyDescent="0.25">
      <c r="M3183" s="20"/>
      <c r="N3183" s="20"/>
      <c r="O3183" s="20"/>
      <c r="P3183" s="20"/>
      <c r="Q3183" s="20"/>
      <c r="R3183" s="20"/>
    </row>
    <row r="3184" spans="13:18" x14ac:dyDescent="0.25">
      <c r="M3184" s="20"/>
      <c r="N3184" s="20"/>
      <c r="O3184" s="20"/>
      <c r="P3184" s="20"/>
      <c r="Q3184" s="20"/>
      <c r="R3184" s="20"/>
    </row>
    <row r="3185" spans="13:18" x14ac:dyDescent="0.25">
      <c r="M3185" s="20"/>
      <c r="N3185" s="20"/>
      <c r="O3185" s="20"/>
      <c r="P3185" s="20"/>
      <c r="Q3185" s="20"/>
      <c r="R3185" s="20"/>
    </row>
    <row r="3186" spans="13:18" x14ac:dyDescent="0.25">
      <c r="M3186" s="20"/>
      <c r="N3186" s="20"/>
      <c r="O3186" s="20"/>
      <c r="P3186" s="20"/>
      <c r="Q3186" s="20"/>
      <c r="R3186" s="20"/>
    </row>
    <row r="3187" spans="13:18" x14ac:dyDescent="0.25">
      <c r="M3187" s="20"/>
      <c r="N3187" s="20"/>
      <c r="O3187" s="20"/>
      <c r="P3187" s="20"/>
      <c r="Q3187" s="20"/>
      <c r="R3187" s="20"/>
    </row>
    <row r="3188" spans="13:18" x14ac:dyDescent="0.25">
      <c r="M3188" s="20"/>
      <c r="N3188" s="20"/>
      <c r="O3188" s="20"/>
      <c r="P3188" s="20"/>
      <c r="Q3188" s="20"/>
      <c r="R3188" s="20"/>
    </row>
    <row r="3189" spans="13:18" x14ac:dyDescent="0.25">
      <c r="M3189" s="20"/>
      <c r="N3189" s="20"/>
      <c r="O3189" s="20"/>
      <c r="P3189" s="20"/>
      <c r="Q3189" s="20"/>
      <c r="R3189" s="20"/>
    </row>
    <row r="3190" spans="13:18" x14ac:dyDescent="0.25">
      <c r="M3190" s="20"/>
      <c r="N3190" s="20"/>
      <c r="O3190" s="20"/>
      <c r="P3190" s="20"/>
      <c r="Q3190" s="20"/>
      <c r="R3190" s="20"/>
    </row>
    <row r="3191" spans="13:18" x14ac:dyDescent="0.25">
      <c r="M3191" s="20"/>
      <c r="N3191" s="20"/>
      <c r="O3191" s="20"/>
      <c r="P3191" s="20"/>
      <c r="Q3191" s="20"/>
      <c r="R3191" s="20"/>
    </row>
    <row r="3192" spans="13:18" x14ac:dyDescent="0.25">
      <c r="M3192" s="20"/>
      <c r="N3192" s="20"/>
      <c r="O3192" s="20"/>
      <c r="P3192" s="20"/>
      <c r="Q3192" s="20"/>
      <c r="R3192" s="20"/>
    </row>
    <row r="3193" spans="13:18" x14ac:dyDescent="0.25">
      <c r="M3193" s="20"/>
      <c r="N3193" s="20"/>
      <c r="O3193" s="20"/>
      <c r="P3193" s="20"/>
      <c r="Q3193" s="20"/>
      <c r="R3193" s="20"/>
    </row>
    <row r="3194" spans="13:18" x14ac:dyDescent="0.25">
      <c r="M3194" s="20"/>
      <c r="N3194" s="20"/>
      <c r="O3194" s="20"/>
      <c r="P3194" s="20"/>
      <c r="Q3194" s="20"/>
      <c r="R3194" s="20"/>
    </row>
    <row r="3195" spans="13:18" x14ac:dyDescent="0.25">
      <c r="M3195" s="20"/>
      <c r="N3195" s="20"/>
      <c r="O3195" s="20"/>
      <c r="P3195" s="20"/>
      <c r="Q3195" s="20"/>
      <c r="R3195" s="20"/>
    </row>
    <row r="3196" spans="13:18" x14ac:dyDescent="0.25">
      <c r="M3196" s="20"/>
      <c r="N3196" s="20"/>
      <c r="O3196" s="20"/>
      <c r="P3196" s="20"/>
      <c r="Q3196" s="20"/>
      <c r="R3196" s="20"/>
    </row>
    <row r="3197" spans="13:18" x14ac:dyDescent="0.25">
      <c r="M3197" s="20"/>
      <c r="N3197" s="20"/>
      <c r="O3197" s="20"/>
      <c r="P3197" s="20"/>
      <c r="Q3197" s="20"/>
      <c r="R3197" s="20"/>
    </row>
    <row r="3198" spans="13:18" x14ac:dyDescent="0.25">
      <c r="M3198" s="20"/>
      <c r="N3198" s="20"/>
      <c r="O3198" s="20"/>
      <c r="P3198" s="20"/>
      <c r="Q3198" s="20"/>
      <c r="R3198" s="20"/>
    </row>
    <row r="3199" spans="13:18" x14ac:dyDescent="0.25">
      <c r="M3199" s="20"/>
      <c r="N3199" s="20"/>
      <c r="O3199" s="20"/>
      <c r="P3199" s="20"/>
      <c r="Q3199" s="20"/>
      <c r="R3199" s="20"/>
    </row>
    <row r="3200" spans="13:18" x14ac:dyDescent="0.25">
      <c r="M3200" s="20"/>
      <c r="N3200" s="20"/>
      <c r="O3200" s="20"/>
      <c r="P3200" s="20"/>
      <c r="Q3200" s="20"/>
      <c r="R3200" s="20"/>
    </row>
    <row r="3201" spans="13:18" x14ac:dyDescent="0.25">
      <c r="M3201" s="20"/>
      <c r="N3201" s="20"/>
      <c r="O3201" s="20"/>
      <c r="P3201" s="20"/>
      <c r="Q3201" s="20"/>
      <c r="R3201" s="20"/>
    </row>
    <row r="3202" spans="13:18" x14ac:dyDescent="0.25">
      <c r="M3202" s="20"/>
      <c r="N3202" s="20"/>
      <c r="O3202" s="20"/>
      <c r="P3202" s="20"/>
      <c r="Q3202" s="20"/>
      <c r="R3202" s="20"/>
    </row>
    <row r="3203" spans="13:18" x14ac:dyDescent="0.25">
      <c r="M3203" s="20"/>
      <c r="N3203" s="20"/>
      <c r="O3203" s="20"/>
      <c r="P3203" s="20"/>
      <c r="Q3203" s="20"/>
      <c r="R3203" s="20"/>
    </row>
    <row r="3204" spans="13:18" x14ac:dyDescent="0.25">
      <c r="M3204" s="20"/>
      <c r="N3204" s="20"/>
      <c r="O3204" s="20"/>
      <c r="P3204" s="20"/>
      <c r="Q3204" s="20"/>
      <c r="R3204" s="20"/>
    </row>
    <row r="3205" spans="13:18" x14ac:dyDescent="0.25">
      <c r="M3205" s="20"/>
      <c r="N3205" s="20"/>
      <c r="O3205" s="20"/>
      <c r="P3205" s="20"/>
      <c r="Q3205" s="20"/>
      <c r="R3205" s="20"/>
    </row>
    <row r="3206" spans="13:18" x14ac:dyDescent="0.25">
      <c r="M3206" s="20"/>
      <c r="N3206" s="20"/>
      <c r="O3206" s="20"/>
      <c r="P3206" s="20"/>
      <c r="Q3206" s="20"/>
      <c r="R3206" s="20"/>
    </row>
    <row r="3207" spans="13:18" x14ac:dyDescent="0.25">
      <c r="M3207" s="20"/>
      <c r="N3207" s="20"/>
      <c r="O3207" s="20"/>
      <c r="P3207" s="20"/>
      <c r="Q3207" s="20"/>
      <c r="R3207" s="20"/>
    </row>
    <row r="3208" spans="13:18" x14ac:dyDescent="0.25">
      <c r="M3208" s="20"/>
      <c r="N3208" s="20"/>
      <c r="O3208" s="20"/>
      <c r="P3208" s="20"/>
      <c r="Q3208" s="20"/>
      <c r="R3208" s="20"/>
    </row>
    <row r="3209" spans="13:18" x14ac:dyDescent="0.25">
      <c r="M3209" s="20"/>
      <c r="N3209" s="20"/>
      <c r="O3209" s="20"/>
      <c r="P3209" s="20"/>
      <c r="Q3209" s="20"/>
      <c r="R3209" s="20"/>
    </row>
    <row r="3210" spans="13:18" x14ac:dyDescent="0.25">
      <c r="M3210" s="20"/>
      <c r="N3210" s="20"/>
      <c r="O3210" s="20"/>
      <c r="P3210" s="20"/>
      <c r="Q3210" s="20"/>
      <c r="R3210" s="20"/>
    </row>
    <row r="3211" spans="13:18" x14ac:dyDescent="0.25">
      <c r="M3211" s="20"/>
      <c r="N3211" s="20"/>
      <c r="O3211" s="20"/>
      <c r="P3211" s="20"/>
      <c r="Q3211" s="20"/>
      <c r="R3211" s="20"/>
    </row>
    <row r="3212" spans="13:18" x14ac:dyDescent="0.25">
      <c r="M3212" s="20"/>
      <c r="N3212" s="20"/>
      <c r="O3212" s="20"/>
      <c r="P3212" s="20"/>
      <c r="Q3212" s="20"/>
      <c r="R3212" s="20"/>
    </row>
    <row r="3213" spans="13:18" x14ac:dyDescent="0.25">
      <c r="M3213" s="20"/>
      <c r="N3213" s="20"/>
      <c r="O3213" s="20"/>
      <c r="P3213" s="20"/>
      <c r="Q3213" s="20"/>
      <c r="R3213" s="20"/>
    </row>
    <row r="3214" spans="13:18" x14ac:dyDescent="0.25">
      <c r="M3214" s="20"/>
      <c r="N3214" s="20"/>
      <c r="O3214" s="20"/>
      <c r="P3214" s="20"/>
      <c r="Q3214" s="20"/>
      <c r="R3214" s="20"/>
    </row>
    <row r="3215" spans="13:18" x14ac:dyDescent="0.25">
      <c r="M3215" s="20"/>
      <c r="N3215" s="20"/>
      <c r="O3215" s="20"/>
      <c r="P3215" s="20"/>
      <c r="Q3215" s="20"/>
      <c r="R3215" s="20"/>
    </row>
    <row r="3216" spans="13:18" x14ac:dyDescent="0.25">
      <c r="M3216" s="20"/>
      <c r="N3216" s="20"/>
      <c r="O3216" s="20"/>
      <c r="P3216" s="20"/>
      <c r="Q3216" s="20"/>
      <c r="R3216" s="20"/>
    </row>
    <row r="3217" spans="13:18" x14ac:dyDescent="0.25">
      <c r="M3217" s="20"/>
      <c r="N3217" s="20"/>
      <c r="O3217" s="20"/>
      <c r="P3217" s="20"/>
      <c r="Q3217" s="20"/>
      <c r="R3217" s="20"/>
    </row>
    <row r="3218" spans="13:18" x14ac:dyDescent="0.25">
      <c r="M3218" s="20"/>
      <c r="N3218" s="20"/>
      <c r="O3218" s="20"/>
      <c r="P3218" s="20"/>
      <c r="Q3218" s="20"/>
      <c r="R3218" s="20"/>
    </row>
    <row r="3219" spans="13:18" x14ac:dyDescent="0.25">
      <c r="M3219" s="20"/>
      <c r="N3219" s="20"/>
      <c r="O3219" s="20"/>
      <c r="P3219" s="20"/>
      <c r="Q3219" s="20"/>
      <c r="R3219" s="20"/>
    </row>
    <row r="3220" spans="13:18" x14ac:dyDescent="0.25">
      <c r="M3220" s="20"/>
      <c r="N3220" s="20"/>
      <c r="O3220" s="20"/>
      <c r="P3220" s="20"/>
      <c r="Q3220" s="20"/>
      <c r="R3220" s="20"/>
    </row>
    <row r="3221" spans="13:18" x14ac:dyDescent="0.25">
      <c r="M3221" s="20"/>
      <c r="N3221" s="20"/>
      <c r="O3221" s="20"/>
      <c r="P3221" s="20"/>
      <c r="Q3221" s="20"/>
      <c r="R3221" s="20"/>
    </row>
    <row r="3222" spans="13:18" x14ac:dyDescent="0.25">
      <c r="M3222" s="20"/>
      <c r="N3222" s="20"/>
      <c r="O3222" s="20"/>
      <c r="P3222" s="20"/>
      <c r="Q3222" s="20"/>
      <c r="R3222" s="20"/>
    </row>
    <row r="3223" spans="13:18" x14ac:dyDescent="0.25">
      <c r="M3223" s="20"/>
      <c r="N3223" s="20"/>
      <c r="O3223" s="20"/>
      <c r="P3223" s="20"/>
      <c r="Q3223" s="20"/>
      <c r="R3223" s="20"/>
    </row>
    <row r="3224" spans="13:18" x14ac:dyDescent="0.25">
      <c r="M3224" s="20"/>
      <c r="N3224" s="20"/>
      <c r="O3224" s="20"/>
      <c r="P3224" s="20"/>
      <c r="Q3224" s="20"/>
      <c r="R3224" s="20"/>
    </row>
    <row r="3225" spans="13:18" x14ac:dyDescent="0.25">
      <c r="M3225" s="20"/>
      <c r="N3225" s="20"/>
      <c r="O3225" s="20"/>
      <c r="P3225" s="20"/>
      <c r="Q3225" s="20"/>
      <c r="R3225" s="20"/>
    </row>
    <row r="3226" spans="13:18" x14ac:dyDescent="0.25">
      <c r="M3226" s="20"/>
      <c r="N3226" s="20"/>
      <c r="O3226" s="20"/>
      <c r="P3226" s="20"/>
      <c r="Q3226" s="20"/>
      <c r="R3226" s="20"/>
    </row>
    <row r="3227" spans="13:18" x14ac:dyDescent="0.25">
      <c r="M3227" s="20"/>
      <c r="N3227" s="20"/>
      <c r="O3227" s="20"/>
      <c r="P3227" s="20"/>
      <c r="Q3227" s="20"/>
      <c r="R3227" s="20"/>
    </row>
    <row r="3228" spans="13:18" x14ac:dyDescent="0.25">
      <c r="M3228" s="20"/>
      <c r="N3228" s="20"/>
      <c r="O3228" s="20"/>
      <c r="P3228" s="20"/>
      <c r="Q3228" s="20"/>
      <c r="R3228" s="20"/>
    </row>
    <row r="3229" spans="13:18" x14ac:dyDescent="0.25">
      <c r="M3229" s="20"/>
      <c r="N3229" s="20"/>
      <c r="O3229" s="20"/>
      <c r="P3229" s="20"/>
      <c r="Q3229" s="20"/>
      <c r="R3229" s="20"/>
    </row>
    <row r="3230" spans="13:18" x14ac:dyDescent="0.25">
      <c r="M3230" s="20"/>
      <c r="N3230" s="20"/>
      <c r="O3230" s="20"/>
      <c r="P3230" s="20"/>
      <c r="Q3230" s="20"/>
      <c r="R3230" s="20"/>
    </row>
    <row r="3231" spans="13:18" x14ac:dyDescent="0.25">
      <c r="M3231" s="20"/>
      <c r="N3231" s="20"/>
      <c r="O3231" s="20"/>
      <c r="P3231" s="20"/>
      <c r="Q3231" s="20"/>
      <c r="R3231" s="20"/>
    </row>
    <row r="3232" spans="13:18" x14ac:dyDescent="0.25">
      <c r="M3232" s="20"/>
      <c r="N3232" s="20"/>
      <c r="O3232" s="20"/>
      <c r="P3232" s="20"/>
      <c r="Q3232" s="20"/>
      <c r="R3232" s="20"/>
    </row>
    <row r="3233" spans="13:18" x14ac:dyDescent="0.25">
      <c r="M3233" s="20"/>
      <c r="N3233" s="20"/>
      <c r="O3233" s="20"/>
      <c r="P3233" s="20"/>
      <c r="Q3233" s="20"/>
      <c r="R3233" s="20"/>
    </row>
    <row r="3234" spans="13:18" x14ac:dyDescent="0.25">
      <c r="M3234" s="20"/>
      <c r="N3234" s="20"/>
      <c r="O3234" s="20"/>
      <c r="P3234" s="20"/>
      <c r="Q3234" s="20"/>
      <c r="R3234" s="20"/>
    </row>
    <row r="3235" spans="13:18" x14ac:dyDescent="0.25">
      <c r="M3235" s="20"/>
      <c r="N3235" s="20"/>
      <c r="O3235" s="20"/>
      <c r="P3235" s="20"/>
      <c r="Q3235" s="20"/>
      <c r="R3235" s="20"/>
    </row>
    <row r="3236" spans="13:18" x14ac:dyDescent="0.25">
      <c r="M3236" s="20"/>
      <c r="N3236" s="20"/>
      <c r="O3236" s="20"/>
      <c r="P3236" s="20"/>
      <c r="Q3236" s="20"/>
      <c r="R3236" s="20"/>
    </row>
    <row r="3237" spans="13:18" x14ac:dyDescent="0.25">
      <c r="M3237" s="20"/>
      <c r="N3237" s="20"/>
      <c r="O3237" s="20"/>
      <c r="P3237" s="20"/>
      <c r="Q3237" s="20"/>
      <c r="R3237" s="20"/>
    </row>
    <row r="3238" spans="13:18" x14ac:dyDescent="0.25">
      <c r="M3238" s="20"/>
      <c r="N3238" s="20"/>
      <c r="O3238" s="20"/>
      <c r="P3238" s="20"/>
      <c r="Q3238" s="20"/>
      <c r="R3238" s="20"/>
    </row>
    <row r="3239" spans="13:18" x14ac:dyDescent="0.25">
      <c r="M3239" s="20"/>
      <c r="N3239" s="20"/>
      <c r="O3239" s="20"/>
      <c r="P3239" s="20"/>
      <c r="Q3239" s="20"/>
      <c r="R3239" s="20"/>
    </row>
    <row r="3240" spans="13:18" x14ac:dyDescent="0.25">
      <c r="M3240" s="20"/>
      <c r="N3240" s="20"/>
      <c r="O3240" s="20"/>
      <c r="P3240" s="20"/>
      <c r="Q3240" s="20"/>
      <c r="R3240" s="20"/>
    </row>
    <row r="3241" spans="13:18" x14ac:dyDescent="0.25">
      <c r="M3241" s="20"/>
      <c r="N3241" s="20"/>
      <c r="O3241" s="20"/>
      <c r="P3241" s="20"/>
      <c r="Q3241" s="20"/>
      <c r="R3241" s="20"/>
    </row>
    <row r="3242" spans="13:18" x14ac:dyDescent="0.25">
      <c r="M3242" s="20"/>
      <c r="N3242" s="20"/>
      <c r="O3242" s="20"/>
      <c r="P3242" s="20"/>
      <c r="Q3242" s="20"/>
      <c r="R3242" s="20"/>
    </row>
    <row r="3243" spans="13:18" x14ac:dyDescent="0.25">
      <c r="M3243" s="20"/>
      <c r="N3243" s="20"/>
      <c r="O3243" s="20"/>
      <c r="P3243" s="20"/>
      <c r="Q3243" s="20"/>
      <c r="R3243" s="20"/>
    </row>
    <row r="3244" spans="13:18" x14ac:dyDescent="0.25">
      <c r="M3244" s="20"/>
      <c r="N3244" s="20"/>
      <c r="O3244" s="20"/>
      <c r="P3244" s="20"/>
      <c r="Q3244" s="20"/>
      <c r="R3244" s="20"/>
    </row>
    <row r="3245" spans="13:18" x14ac:dyDescent="0.25">
      <c r="M3245" s="20"/>
      <c r="N3245" s="20"/>
      <c r="O3245" s="20"/>
      <c r="P3245" s="20"/>
      <c r="Q3245" s="20"/>
      <c r="R3245" s="20"/>
    </row>
    <row r="3246" spans="13:18" x14ac:dyDescent="0.25">
      <c r="M3246" s="20"/>
      <c r="N3246" s="20"/>
      <c r="O3246" s="20"/>
      <c r="P3246" s="20"/>
      <c r="Q3246" s="20"/>
      <c r="R3246" s="20"/>
    </row>
    <row r="3247" spans="13:18" x14ac:dyDescent="0.25">
      <c r="M3247" s="20"/>
      <c r="N3247" s="20"/>
      <c r="O3247" s="20"/>
      <c r="P3247" s="20"/>
      <c r="Q3247" s="20"/>
      <c r="R3247" s="20"/>
    </row>
    <row r="3248" spans="13:18" x14ac:dyDescent="0.25">
      <c r="M3248" s="20"/>
      <c r="N3248" s="20"/>
      <c r="O3248" s="20"/>
      <c r="P3248" s="20"/>
      <c r="Q3248" s="20"/>
      <c r="R3248" s="20"/>
    </row>
    <row r="3249" spans="13:18" x14ac:dyDescent="0.25">
      <c r="M3249" s="20"/>
      <c r="N3249" s="20"/>
      <c r="O3249" s="20"/>
      <c r="P3249" s="20"/>
      <c r="Q3249" s="20"/>
      <c r="R3249" s="20"/>
    </row>
    <row r="3250" spans="13:18" x14ac:dyDescent="0.25">
      <c r="M3250" s="20"/>
      <c r="N3250" s="20"/>
      <c r="O3250" s="20"/>
      <c r="P3250" s="20"/>
      <c r="Q3250" s="20"/>
      <c r="R3250" s="20"/>
    </row>
    <row r="3251" spans="13:18" x14ac:dyDescent="0.25">
      <c r="M3251" s="20"/>
      <c r="N3251" s="20"/>
      <c r="O3251" s="20"/>
      <c r="P3251" s="20"/>
      <c r="Q3251" s="20"/>
      <c r="R3251" s="20"/>
    </row>
    <row r="3252" spans="13:18" x14ac:dyDescent="0.25">
      <c r="M3252" s="20"/>
      <c r="N3252" s="20"/>
      <c r="O3252" s="20"/>
      <c r="P3252" s="20"/>
      <c r="Q3252" s="20"/>
      <c r="R3252" s="20"/>
    </row>
    <row r="3253" spans="13:18" x14ac:dyDescent="0.25">
      <c r="M3253" s="20"/>
      <c r="N3253" s="20"/>
      <c r="O3253" s="20"/>
      <c r="P3253" s="20"/>
      <c r="Q3253" s="20"/>
      <c r="R3253" s="20"/>
    </row>
    <row r="3254" spans="13:18" x14ac:dyDescent="0.25">
      <c r="M3254" s="20"/>
      <c r="N3254" s="20"/>
      <c r="O3254" s="20"/>
      <c r="P3254" s="20"/>
      <c r="Q3254" s="20"/>
      <c r="R3254" s="20"/>
    </row>
    <row r="3255" spans="13:18" x14ac:dyDescent="0.25">
      <c r="M3255" s="20"/>
      <c r="N3255" s="20"/>
      <c r="O3255" s="20"/>
      <c r="P3255" s="20"/>
      <c r="Q3255" s="20"/>
      <c r="R3255" s="20"/>
    </row>
    <row r="3256" spans="13:18" x14ac:dyDescent="0.25">
      <c r="M3256" s="20"/>
      <c r="N3256" s="20"/>
      <c r="O3256" s="20"/>
      <c r="P3256" s="20"/>
      <c r="Q3256" s="20"/>
      <c r="R3256" s="20"/>
    </row>
    <row r="3257" spans="13:18" x14ac:dyDescent="0.25">
      <c r="M3257" s="20"/>
      <c r="N3257" s="20"/>
      <c r="O3257" s="20"/>
      <c r="P3257" s="20"/>
      <c r="Q3257" s="20"/>
      <c r="R3257" s="20"/>
    </row>
    <row r="3258" spans="13:18" x14ac:dyDescent="0.25">
      <c r="M3258" s="20"/>
      <c r="N3258" s="20"/>
      <c r="O3258" s="20"/>
      <c r="P3258" s="20"/>
      <c r="Q3258" s="20"/>
      <c r="R3258" s="20"/>
    </row>
    <row r="3259" spans="13:18" x14ac:dyDescent="0.25">
      <c r="M3259" s="20"/>
      <c r="N3259" s="20"/>
      <c r="O3259" s="20"/>
      <c r="P3259" s="20"/>
      <c r="Q3259" s="20"/>
      <c r="R3259" s="20"/>
    </row>
    <row r="3260" spans="13:18" x14ac:dyDescent="0.25">
      <c r="M3260" s="20"/>
      <c r="N3260" s="20"/>
      <c r="O3260" s="20"/>
      <c r="P3260" s="20"/>
      <c r="Q3260" s="20"/>
      <c r="R3260" s="20"/>
    </row>
    <row r="3261" spans="13:18" x14ac:dyDescent="0.25">
      <c r="M3261" s="20"/>
      <c r="N3261" s="20"/>
      <c r="O3261" s="20"/>
      <c r="P3261" s="20"/>
      <c r="Q3261" s="20"/>
      <c r="R3261" s="20"/>
    </row>
    <row r="3262" spans="13:18" x14ac:dyDescent="0.25">
      <c r="M3262" s="20"/>
      <c r="N3262" s="20"/>
      <c r="O3262" s="20"/>
      <c r="P3262" s="20"/>
      <c r="Q3262" s="20"/>
      <c r="R3262" s="20"/>
    </row>
    <row r="3263" spans="13:18" x14ac:dyDescent="0.25">
      <c r="M3263" s="20"/>
      <c r="N3263" s="20"/>
      <c r="O3263" s="20"/>
      <c r="P3263" s="20"/>
      <c r="Q3263" s="20"/>
      <c r="R3263" s="20"/>
    </row>
    <row r="3264" spans="13:18" x14ac:dyDescent="0.25">
      <c r="M3264" s="20"/>
      <c r="N3264" s="20"/>
      <c r="O3264" s="20"/>
      <c r="P3264" s="20"/>
      <c r="Q3264" s="20"/>
      <c r="R3264" s="20"/>
    </row>
    <row r="3265" spans="13:18" x14ac:dyDescent="0.25">
      <c r="M3265" s="20"/>
      <c r="N3265" s="20"/>
      <c r="O3265" s="20"/>
      <c r="P3265" s="20"/>
      <c r="Q3265" s="20"/>
      <c r="R3265" s="20"/>
    </row>
    <row r="3266" spans="13:18" x14ac:dyDescent="0.25">
      <c r="M3266" s="20"/>
      <c r="N3266" s="20"/>
      <c r="O3266" s="20"/>
      <c r="P3266" s="20"/>
      <c r="Q3266" s="20"/>
      <c r="R3266" s="20"/>
    </row>
    <row r="3267" spans="13:18" x14ac:dyDescent="0.25">
      <c r="M3267" s="20"/>
      <c r="N3267" s="20"/>
      <c r="O3267" s="20"/>
      <c r="P3267" s="20"/>
      <c r="Q3267" s="20"/>
      <c r="R3267" s="20"/>
    </row>
    <row r="3268" spans="13:18" x14ac:dyDescent="0.25">
      <c r="M3268" s="20"/>
      <c r="N3268" s="20"/>
      <c r="O3268" s="20"/>
      <c r="P3268" s="20"/>
      <c r="Q3268" s="20"/>
      <c r="R3268" s="20"/>
    </row>
    <row r="3269" spans="13:18" x14ac:dyDescent="0.25">
      <c r="M3269" s="20"/>
      <c r="N3269" s="20"/>
      <c r="O3269" s="20"/>
      <c r="P3269" s="20"/>
      <c r="Q3269" s="20"/>
      <c r="R3269" s="20"/>
    </row>
    <row r="3270" spans="13:18" x14ac:dyDescent="0.25">
      <c r="M3270" s="20"/>
      <c r="N3270" s="20"/>
      <c r="O3270" s="20"/>
      <c r="P3270" s="20"/>
      <c r="Q3270" s="20"/>
      <c r="R3270" s="20"/>
    </row>
    <row r="3271" spans="13:18" x14ac:dyDescent="0.25">
      <c r="M3271" s="20"/>
      <c r="N3271" s="20"/>
      <c r="O3271" s="20"/>
      <c r="P3271" s="20"/>
      <c r="Q3271" s="20"/>
      <c r="R3271" s="20"/>
    </row>
    <row r="3272" spans="13:18" x14ac:dyDescent="0.25">
      <c r="M3272" s="20"/>
      <c r="N3272" s="20"/>
      <c r="O3272" s="20"/>
      <c r="P3272" s="20"/>
      <c r="Q3272" s="20"/>
      <c r="R3272" s="20"/>
    </row>
    <row r="3273" spans="13:18" x14ac:dyDescent="0.25">
      <c r="M3273" s="20"/>
      <c r="N3273" s="20"/>
      <c r="O3273" s="20"/>
      <c r="P3273" s="20"/>
      <c r="Q3273" s="20"/>
      <c r="R3273" s="20"/>
    </row>
    <row r="3274" spans="13:18" x14ac:dyDescent="0.25">
      <c r="M3274" s="20"/>
      <c r="N3274" s="20"/>
      <c r="O3274" s="20"/>
      <c r="P3274" s="20"/>
      <c r="Q3274" s="20"/>
      <c r="R3274" s="20"/>
    </row>
    <row r="3275" spans="13:18" x14ac:dyDescent="0.25">
      <c r="M3275" s="20"/>
      <c r="N3275" s="20"/>
      <c r="O3275" s="20"/>
      <c r="P3275" s="20"/>
      <c r="Q3275" s="20"/>
      <c r="R3275" s="20"/>
    </row>
    <row r="3276" spans="13:18" x14ac:dyDescent="0.25">
      <c r="M3276" s="20"/>
      <c r="N3276" s="20"/>
      <c r="O3276" s="20"/>
      <c r="P3276" s="20"/>
      <c r="Q3276" s="20"/>
      <c r="R3276" s="20"/>
    </row>
    <row r="3277" spans="13:18" x14ac:dyDescent="0.25">
      <c r="M3277" s="20"/>
      <c r="N3277" s="20"/>
      <c r="O3277" s="20"/>
      <c r="P3277" s="20"/>
      <c r="Q3277" s="20"/>
      <c r="R3277" s="20"/>
    </row>
    <row r="3278" spans="13:18" x14ac:dyDescent="0.25">
      <c r="M3278" s="20"/>
      <c r="N3278" s="20"/>
      <c r="O3278" s="20"/>
      <c r="P3278" s="20"/>
      <c r="Q3278" s="20"/>
      <c r="R3278" s="20"/>
    </row>
    <row r="3279" spans="13:18" x14ac:dyDescent="0.25">
      <c r="M3279" s="20"/>
      <c r="N3279" s="20"/>
      <c r="O3279" s="20"/>
      <c r="P3279" s="20"/>
      <c r="Q3279" s="20"/>
      <c r="R3279" s="20"/>
    </row>
    <row r="3280" spans="13:18" x14ac:dyDescent="0.25">
      <c r="M3280" s="20"/>
      <c r="N3280" s="20"/>
      <c r="O3280" s="20"/>
      <c r="P3280" s="20"/>
      <c r="Q3280" s="20"/>
      <c r="R3280" s="20"/>
    </row>
    <row r="3281" spans="13:18" x14ac:dyDescent="0.25">
      <c r="M3281" s="20"/>
      <c r="N3281" s="20"/>
      <c r="O3281" s="20"/>
      <c r="P3281" s="20"/>
      <c r="Q3281" s="20"/>
      <c r="R3281" s="20"/>
    </row>
    <row r="3282" spans="13:18" x14ac:dyDescent="0.25">
      <c r="M3282" s="20"/>
      <c r="N3282" s="20"/>
      <c r="O3282" s="20"/>
      <c r="P3282" s="20"/>
      <c r="Q3282" s="20"/>
      <c r="R3282" s="20"/>
    </row>
    <row r="3283" spans="13:18" x14ac:dyDescent="0.25">
      <c r="M3283" s="20"/>
      <c r="N3283" s="20"/>
      <c r="O3283" s="20"/>
      <c r="P3283" s="20"/>
      <c r="Q3283" s="20"/>
      <c r="R3283" s="20"/>
    </row>
    <row r="3284" spans="13:18" x14ac:dyDescent="0.25">
      <c r="M3284" s="20"/>
      <c r="N3284" s="20"/>
      <c r="O3284" s="20"/>
      <c r="P3284" s="20"/>
      <c r="Q3284" s="20"/>
      <c r="R3284" s="20"/>
    </row>
    <row r="3285" spans="13:18" x14ac:dyDescent="0.25">
      <c r="M3285" s="20"/>
      <c r="N3285" s="20"/>
      <c r="O3285" s="20"/>
      <c r="P3285" s="20"/>
      <c r="Q3285" s="20"/>
      <c r="R3285" s="20"/>
    </row>
    <row r="3286" spans="13:18" x14ac:dyDescent="0.25">
      <c r="M3286" s="20"/>
      <c r="N3286" s="20"/>
      <c r="O3286" s="20"/>
      <c r="P3286" s="20"/>
      <c r="Q3286" s="20"/>
      <c r="R3286" s="20"/>
    </row>
    <row r="3287" spans="13:18" x14ac:dyDescent="0.25">
      <c r="M3287" s="20"/>
      <c r="N3287" s="20"/>
      <c r="O3287" s="20"/>
      <c r="P3287" s="20"/>
      <c r="Q3287" s="20"/>
      <c r="R3287" s="20"/>
    </row>
    <row r="3288" spans="13:18" x14ac:dyDescent="0.25">
      <c r="M3288" s="20"/>
      <c r="N3288" s="20"/>
      <c r="O3288" s="20"/>
      <c r="P3288" s="20"/>
      <c r="Q3288" s="20"/>
      <c r="R3288" s="20"/>
    </row>
    <row r="3289" spans="13:18" x14ac:dyDescent="0.25">
      <c r="M3289" s="20"/>
      <c r="N3289" s="20"/>
      <c r="O3289" s="20"/>
      <c r="P3289" s="20"/>
      <c r="Q3289" s="20"/>
      <c r="R3289" s="20"/>
    </row>
    <row r="3290" spans="13:18" x14ac:dyDescent="0.25">
      <c r="M3290" s="20"/>
      <c r="N3290" s="20"/>
      <c r="O3290" s="20"/>
      <c r="P3290" s="20"/>
      <c r="Q3290" s="20"/>
      <c r="R3290" s="20"/>
    </row>
    <row r="3291" spans="13:18" x14ac:dyDescent="0.25">
      <c r="M3291" s="20"/>
      <c r="N3291" s="20"/>
      <c r="O3291" s="20"/>
      <c r="P3291" s="20"/>
      <c r="Q3291" s="20"/>
      <c r="R3291" s="20"/>
    </row>
    <row r="3292" spans="13:18" x14ac:dyDescent="0.25">
      <c r="M3292" s="20"/>
      <c r="N3292" s="20"/>
      <c r="O3292" s="20"/>
      <c r="P3292" s="20"/>
      <c r="Q3292" s="20"/>
      <c r="R3292" s="20"/>
    </row>
    <row r="3293" spans="13:18" x14ac:dyDescent="0.25">
      <c r="M3293" s="20"/>
      <c r="N3293" s="20"/>
      <c r="O3293" s="20"/>
      <c r="P3293" s="20"/>
      <c r="Q3293" s="20"/>
      <c r="R3293" s="20"/>
    </row>
    <row r="3294" spans="13:18" x14ac:dyDescent="0.25">
      <c r="M3294" s="20"/>
      <c r="N3294" s="20"/>
      <c r="O3294" s="20"/>
      <c r="P3294" s="20"/>
      <c r="Q3294" s="20"/>
      <c r="R3294" s="20"/>
    </row>
    <row r="3295" spans="13:18" x14ac:dyDescent="0.25">
      <c r="M3295" s="20"/>
      <c r="N3295" s="20"/>
      <c r="O3295" s="20"/>
      <c r="P3295" s="20"/>
      <c r="Q3295" s="20"/>
      <c r="R3295" s="20"/>
    </row>
    <row r="3296" spans="13:18" x14ac:dyDescent="0.25">
      <c r="M3296" s="20"/>
      <c r="N3296" s="20"/>
      <c r="O3296" s="20"/>
      <c r="P3296" s="20"/>
      <c r="Q3296" s="20"/>
      <c r="R3296" s="20"/>
    </row>
    <row r="3297" spans="13:18" x14ac:dyDescent="0.25">
      <c r="M3297" s="20"/>
      <c r="N3297" s="20"/>
      <c r="O3297" s="20"/>
      <c r="P3297" s="20"/>
      <c r="Q3297" s="20"/>
      <c r="R3297" s="20"/>
    </row>
    <row r="3298" spans="13:18" x14ac:dyDescent="0.25">
      <c r="M3298" s="20"/>
      <c r="N3298" s="20"/>
      <c r="O3298" s="20"/>
      <c r="P3298" s="20"/>
      <c r="Q3298" s="20"/>
      <c r="R3298" s="20"/>
    </row>
    <row r="3299" spans="13:18" x14ac:dyDescent="0.25">
      <c r="M3299" s="20"/>
      <c r="N3299" s="20"/>
      <c r="O3299" s="20"/>
      <c r="P3299" s="20"/>
      <c r="Q3299" s="20"/>
      <c r="R3299" s="20"/>
    </row>
    <row r="3300" spans="13:18" x14ac:dyDescent="0.25">
      <c r="M3300" s="20"/>
      <c r="N3300" s="20"/>
      <c r="O3300" s="20"/>
      <c r="P3300" s="20"/>
      <c r="Q3300" s="20"/>
      <c r="R3300" s="20"/>
    </row>
    <row r="3301" spans="13:18" x14ac:dyDescent="0.25">
      <c r="M3301" s="20"/>
      <c r="N3301" s="20"/>
      <c r="O3301" s="20"/>
      <c r="P3301" s="20"/>
      <c r="Q3301" s="20"/>
      <c r="R3301" s="20"/>
    </row>
    <row r="3302" spans="13:18" x14ac:dyDescent="0.25">
      <c r="M3302" s="20"/>
      <c r="N3302" s="20"/>
      <c r="O3302" s="20"/>
      <c r="P3302" s="20"/>
      <c r="Q3302" s="20"/>
      <c r="R3302" s="20"/>
    </row>
    <row r="3303" spans="13:18" x14ac:dyDescent="0.25">
      <c r="M3303" s="20"/>
      <c r="N3303" s="20"/>
      <c r="O3303" s="20"/>
      <c r="P3303" s="20"/>
      <c r="Q3303" s="20"/>
      <c r="R3303" s="20"/>
    </row>
    <row r="3304" spans="13:18" x14ac:dyDescent="0.25">
      <c r="M3304" s="20"/>
      <c r="N3304" s="20"/>
      <c r="O3304" s="20"/>
      <c r="P3304" s="20"/>
      <c r="Q3304" s="20"/>
      <c r="R3304" s="20"/>
    </row>
    <row r="3305" spans="13:18" x14ac:dyDescent="0.25">
      <c r="M3305" s="20"/>
      <c r="N3305" s="20"/>
      <c r="O3305" s="20"/>
      <c r="P3305" s="20"/>
      <c r="Q3305" s="20"/>
      <c r="R3305" s="20"/>
    </row>
    <row r="3306" spans="13:18" x14ac:dyDescent="0.25">
      <c r="M3306" s="20"/>
      <c r="N3306" s="20"/>
      <c r="O3306" s="20"/>
      <c r="P3306" s="20"/>
      <c r="Q3306" s="20"/>
      <c r="R3306" s="20"/>
    </row>
    <row r="3307" spans="13:18" x14ac:dyDescent="0.25">
      <c r="M3307" s="20"/>
      <c r="N3307" s="20"/>
      <c r="O3307" s="20"/>
      <c r="P3307" s="20"/>
      <c r="Q3307" s="20"/>
      <c r="R3307" s="20"/>
    </row>
    <row r="3308" spans="13:18" x14ac:dyDescent="0.25">
      <c r="M3308" s="20"/>
      <c r="N3308" s="20"/>
      <c r="O3308" s="20"/>
      <c r="P3308" s="20"/>
      <c r="Q3308" s="20"/>
      <c r="R3308" s="20"/>
    </row>
    <row r="3309" spans="13:18" x14ac:dyDescent="0.25">
      <c r="M3309" s="20"/>
      <c r="N3309" s="20"/>
      <c r="O3309" s="20"/>
      <c r="P3309" s="20"/>
      <c r="Q3309" s="20"/>
      <c r="R3309" s="20"/>
    </row>
    <row r="3310" spans="13:18" x14ac:dyDescent="0.25">
      <c r="M3310" s="20"/>
      <c r="N3310" s="20"/>
      <c r="O3310" s="20"/>
      <c r="P3310" s="20"/>
      <c r="Q3310" s="20"/>
      <c r="R3310" s="20"/>
    </row>
    <row r="3311" spans="13:18" x14ac:dyDescent="0.25">
      <c r="M3311" s="20"/>
      <c r="N3311" s="20"/>
      <c r="O3311" s="20"/>
      <c r="P3311" s="20"/>
      <c r="Q3311" s="20"/>
      <c r="R3311" s="20"/>
    </row>
    <row r="3312" spans="13:18" x14ac:dyDescent="0.25">
      <c r="M3312" s="20"/>
      <c r="N3312" s="20"/>
      <c r="O3312" s="20"/>
      <c r="P3312" s="20"/>
      <c r="Q3312" s="20"/>
      <c r="R3312" s="20"/>
    </row>
    <row r="3313" spans="13:18" x14ac:dyDescent="0.25">
      <c r="M3313" s="20"/>
      <c r="N3313" s="20"/>
      <c r="O3313" s="20"/>
      <c r="P3313" s="20"/>
      <c r="Q3313" s="20"/>
      <c r="R3313" s="20"/>
    </row>
    <row r="3314" spans="13:18" x14ac:dyDescent="0.25">
      <c r="M3314" s="20"/>
      <c r="N3314" s="20"/>
      <c r="O3314" s="20"/>
      <c r="P3314" s="20"/>
      <c r="Q3314" s="20"/>
      <c r="R3314" s="20"/>
    </row>
    <row r="3315" spans="13:18" x14ac:dyDescent="0.25">
      <c r="M3315" s="20"/>
      <c r="N3315" s="20"/>
      <c r="O3315" s="20"/>
      <c r="P3315" s="20"/>
      <c r="Q3315" s="20"/>
      <c r="R3315" s="20"/>
    </row>
    <row r="3316" spans="13:18" x14ac:dyDescent="0.25">
      <c r="M3316" s="20"/>
      <c r="N3316" s="20"/>
      <c r="O3316" s="20"/>
      <c r="P3316" s="20"/>
      <c r="Q3316" s="20"/>
      <c r="R3316" s="20"/>
    </row>
    <row r="3317" spans="13:18" x14ac:dyDescent="0.25">
      <c r="M3317" s="20"/>
      <c r="N3317" s="20"/>
      <c r="O3317" s="20"/>
      <c r="P3317" s="20"/>
      <c r="Q3317" s="20"/>
      <c r="R3317" s="20"/>
    </row>
    <row r="3318" spans="13:18" x14ac:dyDescent="0.25">
      <c r="M3318" s="20"/>
      <c r="N3318" s="20"/>
      <c r="O3318" s="20"/>
      <c r="P3318" s="20"/>
      <c r="Q3318" s="20"/>
      <c r="R3318" s="20"/>
    </row>
    <row r="3319" spans="13:18" x14ac:dyDescent="0.25">
      <c r="M3319" s="20"/>
      <c r="N3319" s="20"/>
      <c r="O3319" s="20"/>
      <c r="P3319" s="20"/>
      <c r="Q3319" s="20"/>
      <c r="R3319" s="20"/>
    </row>
    <row r="3320" spans="13:18" x14ac:dyDescent="0.25">
      <c r="M3320" s="20"/>
      <c r="N3320" s="20"/>
      <c r="O3320" s="20"/>
      <c r="P3320" s="20"/>
      <c r="Q3320" s="20"/>
      <c r="R3320" s="20"/>
    </row>
    <row r="3321" spans="13:18" x14ac:dyDescent="0.25">
      <c r="M3321" s="20"/>
      <c r="N3321" s="20"/>
      <c r="O3321" s="20"/>
      <c r="P3321" s="20"/>
      <c r="Q3321" s="20"/>
      <c r="R3321" s="20"/>
    </row>
    <row r="3322" spans="13:18" x14ac:dyDescent="0.25">
      <c r="M3322" s="20"/>
      <c r="N3322" s="20"/>
      <c r="O3322" s="20"/>
      <c r="P3322" s="20"/>
      <c r="Q3322" s="20"/>
      <c r="R3322" s="20"/>
    </row>
    <row r="3323" spans="13:18" x14ac:dyDescent="0.25">
      <c r="M3323" s="20"/>
      <c r="N3323" s="20"/>
      <c r="O3323" s="20"/>
      <c r="P3323" s="20"/>
      <c r="Q3323" s="20"/>
      <c r="R3323" s="20"/>
    </row>
    <row r="3324" spans="13:18" x14ac:dyDescent="0.25">
      <c r="M3324" s="20"/>
      <c r="N3324" s="20"/>
      <c r="O3324" s="20"/>
      <c r="P3324" s="20"/>
      <c r="Q3324" s="20"/>
      <c r="R3324" s="20"/>
    </row>
    <row r="3325" spans="13:18" x14ac:dyDescent="0.25">
      <c r="M3325" s="20"/>
      <c r="N3325" s="20"/>
      <c r="O3325" s="20"/>
      <c r="P3325" s="20"/>
      <c r="Q3325" s="20"/>
      <c r="R3325" s="20"/>
    </row>
    <row r="3326" spans="13:18" x14ac:dyDescent="0.25">
      <c r="M3326" s="20"/>
      <c r="N3326" s="20"/>
      <c r="O3326" s="20"/>
      <c r="P3326" s="20"/>
      <c r="Q3326" s="20"/>
      <c r="R3326" s="20"/>
    </row>
    <row r="3327" spans="13:18" x14ac:dyDescent="0.25">
      <c r="M3327" s="20"/>
      <c r="N3327" s="20"/>
      <c r="O3327" s="20"/>
      <c r="P3327" s="20"/>
      <c r="Q3327" s="20"/>
      <c r="R3327" s="20"/>
    </row>
    <row r="3328" spans="13:18" x14ac:dyDescent="0.25">
      <c r="M3328" s="20"/>
      <c r="N3328" s="20"/>
      <c r="O3328" s="20"/>
      <c r="P3328" s="20"/>
      <c r="Q3328" s="20"/>
      <c r="R3328" s="20"/>
    </row>
    <row r="3329" spans="13:18" x14ac:dyDescent="0.25">
      <c r="M3329" s="20"/>
      <c r="N3329" s="20"/>
      <c r="O3329" s="20"/>
      <c r="P3329" s="20"/>
      <c r="Q3329" s="20"/>
      <c r="R3329" s="20"/>
    </row>
    <row r="3330" spans="13:18" x14ac:dyDescent="0.25">
      <c r="M3330" s="20"/>
      <c r="N3330" s="20"/>
      <c r="O3330" s="20"/>
      <c r="P3330" s="20"/>
      <c r="Q3330" s="20"/>
      <c r="R3330" s="20"/>
    </row>
    <row r="3331" spans="13:18" x14ac:dyDescent="0.25">
      <c r="M3331" s="20"/>
      <c r="N3331" s="20"/>
      <c r="O3331" s="20"/>
      <c r="P3331" s="20"/>
      <c r="Q3331" s="20"/>
      <c r="R3331" s="20"/>
    </row>
    <row r="3332" spans="13:18" x14ac:dyDescent="0.25">
      <c r="M3332" s="20"/>
      <c r="N3332" s="20"/>
      <c r="O3332" s="20"/>
      <c r="P3332" s="20"/>
      <c r="Q3332" s="20"/>
      <c r="R3332" s="20"/>
    </row>
    <row r="3333" spans="13:18" x14ac:dyDescent="0.25">
      <c r="M3333" s="20"/>
      <c r="N3333" s="20"/>
      <c r="O3333" s="20"/>
      <c r="P3333" s="20"/>
      <c r="Q3333" s="20"/>
      <c r="R3333" s="20"/>
    </row>
    <row r="3334" spans="13:18" x14ac:dyDescent="0.25">
      <c r="M3334" s="20"/>
      <c r="N3334" s="20"/>
      <c r="O3334" s="20"/>
      <c r="P3334" s="20"/>
      <c r="Q3334" s="20"/>
      <c r="R3334" s="20"/>
    </row>
    <row r="3335" spans="13:18" x14ac:dyDescent="0.25">
      <c r="M3335" s="20"/>
      <c r="N3335" s="20"/>
      <c r="O3335" s="20"/>
      <c r="P3335" s="20"/>
      <c r="Q3335" s="20"/>
      <c r="R3335" s="20"/>
    </row>
    <row r="3336" spans="13:18" x14ac:dyDescent="0.25">
      <c r="M3336" s="20"/>
      <c r="N3336" s="20"/>
      <c r="O3336" s="20"/>
      <c r="P3336" s="20"/>
      <c r="Q3336" s="20"/>
      <c r="R3336" s="20"/>
    </row>
    <row r="3337" spans="13:18" x14ac:dyDescent="0.25">
      <c r="M3337" s="20"/>
      <c r="N3337" s="20"/>
      <c r="O3337" s="20"/>
      <c r="P3337" s="20"/>
      <c r="Q3337" s="20"/>
      <c r="R3337" s="20"/>
    </row>
    <row r="3338" spans="13:18" x14ac:dyDescent="0.25">
      <c r="M3338" s="20"/>
      <c r="N3338" s="20"/>
      <c r="O3338" s="20"/>
      <c r="P3338" s="20"/>
      <c r="Q3338" s="20"/>
      <c r="R3338" s="20"/>
    </row>
    <row r="3339" spans="13:18" x14ac:dyDescent="0.25">
      <c r="M3339" s="20"/>
      <c r="N3339" s="20"/>
      <c r="O3339" s="20"/>
      <c r="P3339" s="20"/>
      <c r="Q3339" s="20"/>
      <c r="R3339" s="20"/>
    </row>
    <row r="3340" spans="13:18" x14ac:dyDescent="0.25">
      <c r="M3340" s="20"/>
      <c r="N3340" s="20"/>
      <c r="O3340" s="20"/>
      <c r="P3340" s="20"/>
      <c r="Q3340" s="20"/>
      <c r="R3340" s="20"/>
    </row>
    <row r="3341" spans="13:18" x14ac:dyDescent="0.25">
      <c r="M3341" s="20"/>
      <c r="N3341" s="20"/>
      <c r="O3341" s="20"/>
      <c r="P3341" s="20"/>
      <c r="Q3341" s="20"/>
      <c r="R3341" s="20"/>
    </row>
    <row r="3342" spans="13:18" x14ac:dyDescent="0.25">
      <c r="M3342" s="20"/>
      <c r="N3342" s="20"/>
      <c r="O3342" s="20"/>
      <c r="P3342" s="20"/>
      <c r="Q3342" s="20"/>
      <c r="R3342" s="20"/>
    </row>
    <row r="3343" spans="13:18" x14ac:dyDescent="0.25">
      <c r="M3343" s="20"/>
      <c r="N3343" s="20"/>
      <c r="O3343" s="20"/>
      <c r="P3343" s="20"/>
      <c r="Q3343" s="20"/>
      <c r="R3343" s="20"/>
    </row>
    <row r="3344" spans="13:18" x14ac:dyDescent="0.25">
      <c r="M3344" s="20"/>
      <c r="N3344" s="20"/>
      <c r="O3344" s="20"/>
      <c r="P3344" s="20"/>
      <c r="Q3344" s="20"/>
      <c r="R3344" s="20"/>
    </row>
    <row r="3345" spans="13:18" x14ac:dyDescent="0.25">
      <c r="M3345" s="20"/>
      <c r="N3345" s="20"/>
      <c r="O3345" s="20"/>
      <c r="P3345" s="20"/>
      <c r="Q3345" s="20"/>
      <c r="R3345" s="20"/>
    </row>
    <row r="3346" spans="13:18" x14ac:dyDescent="0.25">
      <c r="M3346" s="20"/>
      <c r="N3346" s="20"/>
      <c r="O3346" s="20"/>
      <c r="P3346" s="20"/>
      <c r="Q3346" s="20"/>
      <c r="R3346" s="20"/>
    </row>
    <row r="3347" spans="13:18" x14ac:dyDescent="0.25">
      <c r="M3347" s="20"/>
      <c r="N3347" s="20"/>
      <c r="O3347" s="20"/>
      <c r="P3347" s="20"/>
      <c r="Q3347" s="20"/>
      <c r="R3347" s="20"/>
    </row>
    <row r="3348" spans="13:18" x14ac:dyDescent="0.25">
      <c r="M3348" s="20"/>
      <c r="N3348" s="20"/>
      <c r="O3348" s="20"/>
      <c r="P3348" s="20"/>
      <c r="Q3348" s="20"/>
      <c r="R3348" s="20"/>
    </row>
    <row r="3349" spans="13:18" x14ac:dyDescent="0.25">
      <c r="M3349" s="20"/>
      <c r="N3349" s="20"/>
      <c r="O3349" s="20"/>
      <c r="P3349" s="20"/>
      <c r="Q3349" s="20"/>
      <c r="R3349" s="20"/>
    </row>
    <row r="3350" spans="13:18" x14ac:dyDescent="0.25">
      <c r="M3350" s="20"/>
      <c r="N3350" s="20"/>
      <c r="O3350" s="20"/>
      <c r="P3350" s="20"/>
      <c r="Q3350" s="20"/>
      <c r="R3350" s="20"/>
    </row>
    <row r="3351" spans="13:18" x14ac:dyDescent="0.25">
      <c r="M3351" s="20"/>
      <c r="N3351" s="20"/>
      <c r="O3351" s="20"/>
      <c r="P3351" s="20"/>
      <c r="Q3351" s="20"/>
      <c r="R3351" s="20"/>
    </row>
    <row r="3352" spans="13:18" x14ac:dyDescent="0.25">
      <c r="M3352" s="20"/>
      <c r="N3352" s="20"/>
      <c r="O3352" s="20"/>
      <c r="P3352" s="20"/>
      <c r="Q3352" s="20"/>
      <c r="R3352" s="20"/>
    </row>
    <row r="3353" spans="13:18" x14ac:dyDescent="0.25">
      <c r="M3353" s="20"/>
      <c r="N3353" s="20"/>
      <c r="O3353" s="20"/>
      <c r="P3353" s="20"/>
      <c r="Q3353" s="20"/>
      <c r="R3353" s="20"/>
    </row>
    <row r="3354" spans="13:18" x14ac:dyDescent="0.25">
      <c r="M3354" s="20"/>
      <c r="N3354" s="20"/>
      <c r="O3354" s="20"/>
      <c r="P3354" s="20"/>
      <c r="Q3354" s="20"/>
      <c r="R3354" s="20"/>
    </row>
    <row r="3355" spans="13:18" x14ac:dyDescent="0.25">
      <c r="M3355" s="20"/>
      <c r="N3355" s="20"/>
      <c r="O3355" s="20"/>
      <c r="P3355" s="20"/>
      <c r="Q3355" s="20"/>
      <c r="R3355" s="20"/>
    </row>
    <row r="3356" spans="13:18" x14ac:dyDescent="0.25">
      <c r="M3356" s="20"/>
      <c r="N3356" s="20"/>
      <c r="O3356" s="20"/>
      <c r="P3356" s="20"/>
      <c r="Q3356" s="20"/>
      <c r="R3356" s="20"/>
    </row>
    <row r="3357" spans="13:18" x14ac:dyDescent="0.25">
      <c r="M3357" s="20"/>
      <c r="N3357" s="20"/>
      <c r="O3357" s="20"/>
      <c r="P3357" s="20"/>
      <c r="Q3357" s="20"/>
      <c r="R3357" s="20"/>
    </row>
    <row r="3358" spans="13:18" x14ac:dyDescent="0.25">
      <c r="M3358" s="20"/>
      <c r="N3358" s="20"/>
      <c r="O3358" s="20"/>
      <c r="P3358" s="20"/>
      <c r="Q3358" s="20"/>
      <c r="R3358" s="20"/>
    </row>
    <row r="3359" spans="13:18" x14ac:dyDescent="0.25">
      <c r="M3359" s="20"/>
      <c r="N3359" s="20"/>
      <c r="O3359" s="20"/>
      <c r="P3359" s="20"/>
      <c r="Q3359" s="20"/>
      <c r="R3359" s="20"/>
    </row>
    <row r="3360" spans="13:18" x14ac:dyDescent="0.25">
      <c r="M3360" s="20"/>
      <c r="N3360" s="20"/>
      <c r="O3360" s="20"/>
      <c r="P3360" s="20"/>
      <c r="Q3360" s="20"/>
      <c r="R3360" s="20"/>
    </row>
    <row r="3361" spans="13:18" x14ac:dyDescent="0.25">
      <c r="M3361" s="20"/>
      <c r="N3361" s="20"/>
      <c r="O3361" s="20"/>
      <c r="P3361" s="20"/>
      <c r="Q3361" s="20"/>
      <c r="R3361" s="20"/>
    </row>
    <row r="3362" spans="13:18" x14ac:dyDescent="0.25">
      <c r="M3362" s="20"/>
      <c r="N3362" s="20"/>
      <c r="O3362" s="20"/>
      <c r="P3362" s="20"/>
      <c r="Q3362" s="20"/>
      <c r="R3362" s="20"/>
    </row>
    <row r="3363" spans="13:18" x14ac:dyDescent="0.25">
      <c r="M3363" s="20"/>
      <c r="N3363" s="20"/>
      <c r="O3363" s="20"/>
      <c r="P3363" s="20"/>
      <c r="Q3363" s="20"/>
      <c r="R3363" s="20"/>
    </row>
    <row r="3364" spans="13:18" x14ac:dyDescent="0.25">
      <c r="M3364" s="20"/>
      <c r="N3364" s="20"/>
      <c r="O3364" s="20"/>
      <c r="P3364" s="20"/>
      <c r="Q3364" s="20"/>
      <c r="R3364" s="20"/>
    </row>
    <row r="3365" spans="13:18" x14ac:dyDescent="0.25">
      <c r="M3365" s="20"/>
      <c r="N3365" s="20"/>
      <c r="O3365" s="20"/>
      <c r="P3365" s="20"/>
      <c r="Q3365" s="20"/>
      <c r="R3365" s="20"/>
    </row>
    <row r="3366" spans="13:18" x14ac:dyDescent="0.25">
      <c r="M3366" s="20"/>
      <c r="N3366" s="20"/>
      <c r="O3366" s="20"/>
      <c r="P3366" s="20"/>
      <c r="Q3366" s="20"/>
      <c r="R3366" s="20"/>
    </row>
    <row r="3367" spans="13:18" x14ac:dyDescent="0.25">
      <c r="M3367" s="20"/>
      <c r="N3367" s="20"/>
      <c r="O3367" s="20"/>
      <c r="P3367" s="20"/>
      <c r="Q3367" s="20"/>
      <c r="R3367" s="20"/>
    </row>
    <row r="3368" spans="13:18" x14ac:dyDescent="0.25">
      <c r="M3368" s="20"/>
      <c r="N3368" s="20"/>
      <c r="O3368" s="20"/>
      <c r="P3368" s="20"/>
      <c r="Q3368" s="20"/>
      <c r="R3368" s="20"/>
    </row>
    <row r="3369" spans="13:18" x14ac:dyDescent="0.25">
      <c r="M3369" s="20"/>
      <c r="N3369" s="20"/>
      <c r="O3369" s="20"/>
      <c r="P3369" s="20"/>
      <c r="Q3369" s="20"/>
      <c r="R3369" s="20"/>
    </row>
    <row r="3370" spans="13:18" x14ac:dyDescent="0.25">
      <c r="M3370" s="20"/>
      <c r="N3370" s="20"/>
      <c r="O3370" s="20"/>
      <c r="P3370" s="20"/>
      <c r="Q3370" s="20"/>
      <c r="R3370" s="20"/>
    </row>
    <row r="3371" spans="13:18" x14ac:dyDescent="0.25">
      <c r="M3371" s="20"/>
      <c r="N3371" s="20"/>
      <c r="O3371" s="20"/>
      <c r="P3371" s="20"/>
      <c r="Q3371" s="20"/>
      <c r="R3371" s="20"/>
    </row>
    <row r="3372" spans="13:18" x14ac:dyDescent="0.25">
      <c r="M3372" s="20"/>
      <c r="N3372" s="20"/>
      <c r="O3372" s="20"/>
      <c r="P3372" s="20"/>
      <c r="Q3372" s="20"/>
      <c r="R3372" s="20"/>
    </row>
    <row r="3373" spans="13:18" x14ac:dyDescent="0.25">
      <c r="M3373" s="20"/>
      <c r="N3373" s="20"/>
      <c r="O3373" s="20"/>
      <c r="P3373" s="20"/>
      <c r="Q3373" s="20"/>
      <c r="R3373" s="20"/>
    </row>
    <row r="3374" spans="13:18" x14ac:dyDescent="0.25">
      <c r="M3374" s="20"/>
      <c r="N3374" s="20"/>
      <c r="O3374" s="20"/>
      <c r="P3374" s="20"/>
      <c r="Q3374" s="20"/>
      <c r="R3374" s="20"/>
    </row>
    <row r="3375" spans="13:18" x14ac:dyDescent="0.25">
      <c r="M3375" s="20"/>
      <c r="N3375" s="20"/>
      <c r="O3375" s="20"/>
      <c r="P3375" s="20"/>
      <c r="Q3375" s="20"/>
      <c r="R3375" s="20"/>
    </row>
    <row r="3376" spans="13:18" x14ac:dyDescent="0.25">
      <c r="M3376" s="20"/>
      <c r="N3376" s="20"/>
      <c r="O3376" s="20"/>
      <c r="P3376" s="20"/>
      <c r="Q3376" s="20"/>
      <c r="R3376" s="20"/>
    </row>
    <row r="3377" spans="13:18" x14ac:dyDescent="0.25">
      <c r="M3377" s="20"/>
      <c r="N3377" s="20"/>
      <c r="O3377" s="20"/>
      <c r="P3377" s="20"/>
      <c r="Q3377" s="20"/>
      <c r="R3377" s="20"/>
    </row>
    <row r="3378" spans="13:18" x14ac:dyDescent="0.25">
      <c r="M3378" s="20"/>
      <c r="N3378" s="20"/>
      <c r="O3378" s="20"/>
      <c r="P3378" s="20"/>
      <c r="Q3378" s="20"/>
      <c r="R3378" s="20"/>
    </row>
    <row r="3379" spans="13:18" x14ac:dyDescent="0.25">
      <c r="M3379" s="20"/>
      <c r="N3379" s="20"/>
      <c r="O3379" s="20"/>
      <c r="P3379" s="20"/>
      <c r="Q3379" s="20"/>
      <c r="R3379" s="20"/>
    </row>
    <row r="3380" spans="13:18" x14ac:dyDescent="0.25">
      <c r="M3380" s="20"/>
      <c r="N3380" s="20"/>
      <c r="O3380" s="20"/>
      <c r="P3380" s="20"/>
      <c r="Q3380" s="20"/>
      <c r="R3380" s="20"/>
    </row>
    <row r="3381" spans="13:18" x14ac:dyDescent="0.25">
      <c r="M3381" s="20"/>
      <c r="N3381" s="20"/>
      <c r="O3381" s="20"/>
      <c r="P3381" s="20"/>
      <c r="Q3381" s="20"/>
      <c r="R3381" s="20"/>
    </row>
    <row r="3382" spans="13:18" x14ac:dyDescent="0.25">
      <c r="M3382" s="20"/>
      <c r="N3382" s="20"/>
      <c r="O3382" s="20"/>
      <c r="P3382" s="20"/>
      <c r="Q3382" s="20"/>
      <c r="R3382" s="20"/>
    </row>
    <row r="3383" spans="13:18" x14ac:dyDescent="0.25">
      <c r="M3383" s="20"/>
      <c r="N3383" s="20"/>
      <c r="O3383" s="20"/>
      <c r="P3383" s="20"/>
      <c r="Q3383" s="20"/>
      <c r="R3383" s="20"/>
    </row>
    <row r="3384" spans="13:18" x14ac:dyDescent="0.25">
      <c r="M3384" s="20"/>
      <c r="N3384" s="20"/>
      <c r="O3384" s="20"/>
      <c r="P3384" s="20"/>
      <c r="Q3384" s="20"/>
      <c r="R3384" s="20"/>
    </row>
    <row r="3385" spans="13:18" x14ac:dyDescent="0.25">
      <c r="M3385" s="20"/>
      <c r="N3385" s="20"/>
      <c r="O3385" s="20"/>
      <c r="P3385" s="20"/>
      <c r="Q3385" s="20"/>
      <c r="R3385" s="20"/>
    </row>
    <row r="3386" spans="13:18" x14ac:dyDescent="0.25">
      <c r="M3386" s="20"/>
      <c r="N3386" s="20"/>
      <c r="O3386" s="20"/>
      <c r="P3386" s="20"/>
      <c r="Q3386" s="20"/>
      <c r="R3386" s="20"/>
    </row>
    <row r="3387" spans="13:18" x14ac:dyDescent="0.25">
      <c r="M3387" s="20"/>
      <c r="N3387" s="20"/>
      <c r="O3387" s="20"/>
      <c r="P3387" s="20"/>
      <c r="Q3387" s="20"/>
      <c r="R3387" s="20"/>
    </row>
    <row r="3388" spans="13:18" x14ac:dyDescent="0.25">
      <c r="M3388" s="20"/>
      <c r="N3388" s="20"/>
      <c r="O3388" s="20"/>
      <c r="P3388" s="20"/>
      <c r="Q3388" s="20"/>
      <c r="R3388" s="20"/>
    </row>
    <row r="3389" spans="13:18" x14ac:dyDescent="0.25">
      <c r="M3389" s="20"/>
      <c r="N3389" s="20"/>
      <c r="O3389" s="20"/>
      <c r="P3389" s="20"/>
      <c r="Q3389" s="20"/>
      <c r="R3389" s="20"/>
    </row>
    <row r="3390" spans="13:18" x14ac:dyDescent="0.25">
      <c r="M3390" s="20"/>
      <c r="N3390" s="20"/>
      <c r="O3390" s="20"/>
      <c r="P3390" s="20"/>
      <c r="Q3390" s="20"/>
      <c r="R3390" s="20"/>
    </row>
    <row r="3391" spans="13:18" x14ac:dyDescent="0.25">
      <c r="M3391" s="20"/>
      <c r="N3391" s="20"/>
      <c r="O3391" s="20"/>
      <c r="P3391" s="20"/>
      <c r="Q3391" s="20"/>
      <c r="R3391" s="20"/>
    </row>
    <row r="3392" spans="13:18" x14ac:dyDescent="0.25">
      <c r="M3392" s="20"/>
      <c r="N3392" s="20"/>
      <c r="O3392" s="20"/>
      <c r="P3392" s="20"/>
      <c r="Q3392" s="20"/>
      <c r="R3392" s="20"/>
    </row>
    <row r="3393" spans="13:18" x14ac:dyDescent="0.25">
      <c r="M3393" s="20"/>
      <c r="N3393" s="20"/>
      <c r="O3393" s="20"/>
      <c r="P3393" s="20"/>
      <c r="Q3393" s="20"/>
      <c r="R3393" s="20"/>
    </row>
    <row r="3394" spans="13:18" x14ac:dyDescent="0.25">
      <c r="M3394" s="20"/>
      <c r="N3394" s="20"/>
      <c r="O3394" s="20"/>
      <c r="P3394" s="20"/>
      <c r="Q3394" s="20"/>
      <c r="R3394" s="20"/>
    </row>
    <row r="3395" spans="13:18" x14ac:dyDescent="0.25">
      <c r="M3395" s="20"/>
      <c r="N3395" s="20"/>
      <c r="O3395" s="20"/>
      <c r="P3395" s="20"/>
      <c r="Q3395" s="20"/>
      <c r="R3395" s="20"/>
    </row>
    <row r="3396" spans="13:18" x14ac:dyDescent="0.25">
      <c r="M3396" s="20"/>
      <c r="N3396" s="20"/>
      <c r="O3396" s="20"/>
      <c r="P3396" s="20"/>
      <c r="Q3396" s="20"/>
      <c r="R3396" s="20"/>
    </row>
    <row r="3397" spans="13:18" x14ac:dyDescent="0.25">
      <c r="M3397" s="20"/>
      <c r="N3397" s="20"/>
      <c r="O3397" s="20"/>
      <c r="P3397" s="20"/>
      <c r="Q3397" s="20"/>
      <c r="R3397" s="20"/>
    </row>
    <row r="3398" spans="13:18" x14ac:dyDescent="0.25">
      <c r="M3398" s="20"/>
      <c r="N3398" s="20"/>
      <c r="O3398" s="20"/>
      <c r="P3398" s="20"/>
      <c r="Q3398" s="20"/>
      <c r="R3398" s="20"/>
    </row>
    <row r="3399" spans="13:18" x14ac:dyDescent="0.25">
      <c r="M3399" s="20"/>
      <c r="N3399" s="20"/>
      <c r="O3399" s="20"/>
      <c r="P3399" s="20"/>
      <c r="Q3399" s="20"/>
      <c r="R3399" s="20"/>
    </row>
    <row r="3400" spans="13:18" x14ac:dyDescent="0.25">
      <c r="M3400" s="20"/>
      <c r="N3400" s="20"/>
      <c r="O3400" s="20"/>
      <c r="P3400" s="20"/>
      <c r="Q3400" s="20"/>
      <c r="R3400" s="20"/>
    </row>
    <row r="3401" spans="13:18" x14ac:dyDescent="0.25">
      <c r="M3401" s="20"/>
      <c r="N3401" s="20"/>
      <c r="O3401" s="20"/>
      <c r="P3401" s="20"/>
      <c r="Q3401" s="20"/>
      <c r="R3401" s="20"/>
    </row>
    <row r="3402" spans="13:18" x14ac:dyDescent="0.25">
      <c r="M3402" s="20"/>
      <c r="N3402" s="20"/>
      <c r="O3402" s="20"/>
      <c r="P3402" s="20"/>
      <c r="Q3402" s="20"/>
      <c r="R3402" s="20"/>
    </row>
    <row r="3403" spans="13:18" x14ac:dyDescent="0.25">
      <c r="M3403" s="20"/>
      <c r="N3403" s="20"/>
      <c r="O3403" s="20"/>
      <c r="P3403" s="20"/>
      <c r="Q3403" s="20"/>
      <c r="R3403" s="20"/>
    </row>
    <row r="3404" spans="13:18" x14ac:dyDescent="0.25">
      <c r="M3404" s="20"/>
      <c r="N3404" s="20"/>
      <c r="O3404" s="20"/>
      <c r="P3404" s="20"/>
      <c r="Q3404" s="20"/>
      <c r="R3404" s="20"/>
    </row>
    <row r="3405" spans="13:18" x14ac:dyDescent="0.25">
      <c r="M3405" s="20"/>
      <c r="N3405" s="20"/>
      <c r="O3405" s="20"/>
      <c r="P3405" s="20"/>
      <c r="Q3405" s="20"/>
      <c r="R3405" s="20"/>
    </row>
    <row r="3406" spans="13:18" x14ac:dyDescent="0.25">
      <c r="M3406" s="20"/>
      <c r="N3406" s="20"/>
      <c r="O3406" s="20"/>
      <c r="P3406" s="20"/>
      <c r="Q3406" s="20"/>
      <c r="R3406" s="20"/>
    </row>
    <row r="3407" spans="13:18" x14ac:dyDescent="0.25">
      <c r="M3407" s="20"/>
      <c r="N3407" s="20"/>
      <c r="O3407" s="20"/>
      <c r="P3407" s="20"/>
      <c r="Q3407" s="20"/>
      <c r="R3407" s="20"/>
    </row>
    <row r="3408" spans="13:18" x14ac:dyDescent="0.25">
      <c r="M3408" s="20"/>
      <c r="N3408" s="20"/>
      <c r="O3408" s="20"/>
      <c r="P3408" s="20"/>
      <c r="Q3408" s="20"/>
      <c r="R3408" s="20"/>
    </row>
    <row r="3409" spans="13:18" x14ac:dyDescent="0.25">
      <c r="M3409" s="20"/>
      <c r="N3409" s="20"/>
      <c r="O3409" s="20"/>
      <c r="P3409" s="20"/>
      <c r="Q3409" s="20"/>
      <c r="R3409" s="20"/>
    </row>
    <row r="3410" spans="13:18" x14ac:dyDescent="0.25">
      <c r="M3410" s="20"/>
      <c r="N3410" s="20"/>
      <c r="O3410" s="20"/>
      <c r="P3410" s="20"/>
      <c r="Q3410" s="20"/>
      <c r="R3410" s="20"/>
    </row>
    <row r="3411" spans="13:18" x14ac:dyDescent="0.25">
      <c r="M3411" s="20"/>
      <c r="N3411" s="20"/>
      <c r="O3411" s="20"/>
      <c r="P3411" s="20"/>
      <c r="Q3411" s="20"/>
      <c r="R3411" s="20"/>
    </row>
    <row r="3412" spans="13:18" x14ac:dyDescent="0.25">
      <c r="M3412" s="20"/>
      <c r="N3412" s="20"/>
      <c r="O3412" s="20"/>
      <c r="P3412" s="20"/>
      <c r="Q3412" s="20"/>
      <c r="R3412" s="20"/>
    </row>
    <row r="3413" spans="13:18" x14ac:dyDescent="0.25">
      <c r="M3413" s="20"/>
      <c r="N3413" s="20"/>
      <c r="O3413" s="20"/>
      <c r="P3413" s="20"/>
      <c r="Q3413" s="20"/>
      <c r="R3413" s="20"/>
    </row>
    <row r="3414" spans="13:18" x14ac:dyDescent="0.25">
      <c r="M3414" s="20"/>
      <c r="N3414" s="20"/>
      <c r="O3414" s="20"/>
      <c r="P3414" s="20"/>
      <c r="Q3414" s="20"/>
      <c r="R3414" s="20"/>
    </row>
    <row r="3415" spans="13:18" x14ac:dyDescent="0.25">
      <c r="M3415" s="20"/>
      <c r="N3415" s="20"/>
      <c r="O3415" s="20"/>
      <c r="P3415" s="20"/>
      <c r="Q3415" s="20"/>
      <c r="R3415" s="20"/>
    </row>
    <row r="3416" spans="13:18" x14ac:dyDescent="0.25">
      <c r="M3416" s="20"/>
      <c r="N3416" s="20"/>
      <c r="O3416" s="20"/>
      <c r="P3416" s="20"/>
      <c r="Q3416" s="20"/>
      <c r="R3416" s="20"/>
    </row>
    <row r="3417" spans="13:18" x14ac:dyDescent="0.25">
      <c r="M3417" s="20"/>
      <c r="N3417" s="20"/>
      <c r="O3417" s="20"/>
      <c r="P3417" s="20"/>
      <c r="Q3417" s="20"/>
      <c r="R3417" s="20"/>
    </row>
    <row r="3418" spans="13:18" x14ac:dyDescent="0.25">
      <c r="M3418" s="20"/>
      <c r="N3418" s="20"/>
      <c r="O3418" s="20"/>
      <c r="P3418" s="20"/>
      <c r="Q3418" s="20"/>
      <c r="R3418" s="20"/>
    </row>
    <row r="3419" spans="13:18" x14ac:dyDescent="0.25">
      <c r="M3419" s="20"/>
      <c r="N3419" s="20"/>
      <c r="O3419" s="20"/>
      <c r="P3419" s="20"/>
      <c r="Q3419" s="20"/>
      <c r="R3419" s="20"/>
    </row>
    <row r="3420" spans="13:18" x14ac:dyDescent="0.25">
      <c r="M3420" s="20"/>
      <c r="N3420" s="20"/>
      <c r="O3420" s="20"/>
      <c r="P3420" s="20"/>
      <c r="Q3420" s="20"/>
      <c r="R3420" s="20"/>
    </row>
    <row r="3421" spans="13:18" x14ac:dyDescent="0.25">
      <c r="M3421" s="20"/>
      <c r="N3421" s="20"/>
      <c r="O3421" s="20"/>
      <c r="P3421" s="20"/>
      <c r="Q3421" s="20"/>
      <c r="R3421" s="20"/>
    </row>
    <row r="3422" spans="13:18" x14ac:dyDescent="0.25">
      <c r="M3422" s="20"/>
      <c r="N3422" s="20"/>
      <c r="O3422" s="20"/>
      <c r="P3422" s="20"/>
      <c r="Q3422" s="20"/>
      <c r="R3422" s="20"/>
    </row>
    <row r="3423" spans="13:18" x14ac:dyDescent="0.25">
      <c r="M3423" s="20"/>
      <c r="N3423" s="20"/>
      <c r="O3423" s="20"/>
      <c r="P3423" s="20"/>
      <c r="Q3423" s="20"/>
      <c r="R3423" s="20"/>
    </row>
    <row r="3424" spans="13:18" x14ac:dyDescent="0.25">
      <c r="M3424" s="20"/>
      <c r="N3424" s="20"/>
      <c r="O3424" s="20"/>
      <c r="P3424" s="20"/>
      <c r="Q3424" s="20"/>
      <c r="R3424" s="20"/>
    </row>
    <row r="3425" spans="13:18" x14ac:dyDescent="0.25">
      <c r="M3425" s="20"/>
      <c r="N3425" s="20"/>
      <c r="O3425" s="20"/>
      <c r="P3425" s="20"/>
      <c r="Q3425" s="20"/>
      <c r="R3425" s="20"/>
    </row>
    <row r="3426" spans="13:18" x14ac:dyDescent="0.25">
      <c r="M3426" s="20"/>
      <c r="N3426" s="20"/>
      <c r="O3426" s="20"/>
      <c r="P3426" s="20"/>
      <c r="Q3426" s="20"/>
      <c r="R3426" s="20"/>
    </row>
    <row r="3427" spans="13:18" x14ac:dyDescent="0.25">
      <c r="M3427" s="20"/>
      <c r="N3427" s="20"/>
      <c r="O3427" s="20"/>
      <c r="P3427" s="20"/>
      <c r="Q3427" s="20"/>
      <c r="R3427" s="20"/>
    </row>
    <row r="3428" spans="13:18" x14ac:dyDescent="0.25">
      <c r="M3428" s="20"/>
      <c r="N3428" s="20"/>
      <c r="O3428" s="20"/>
      <c r="P3428" s="20"/>
      <c r="Q3428" s="20"/>
      <c r="R3428" s="20"/>
    </row>
    <row r="3429" spans="13:18" x14ac:dyDescent="0.25">
      <c r="M3429" s="20"/>
      <c r="N3429" s="20"/>
      <c r="O3429" s="20"/>
      <c r="P3429" s="20"/>
      <c r="Q3429" s="20"/>
      <c r="R3429" s="20"/>
    </row>
    <row r="3430" spans="13:18" x14ac:dyDescent="0.25">
      <c r="M3430" s="20"/>
      <c r="N3430" s="20"/>
      <c r="O3430" s="20"/>
      <c r="P3430" s="20"/>
      <c r="Q3430" s="20"/>
      <c r="R3430" s="20"/>
    </row>
    <row r="3431" spans="13:18" x14ac:dyDescent="0.25">
      <c r="M3431" s="20"/>
      <c r="N3431" s="20"/>
      <c r="O3431" s="20"/>
      <c r="P3431" s="20"/>
      <c r="Q3431" s="20"/>
      <c r="R3431" s="20"/>
    </row>
    <row r="3432" spans="13:18" x14ac:dyDescent="0.25">
      <c r="M3432" s="20"/>
      <c r="N3432" s="20"/>
      <c r="O3432" s="20"/>
      <c r="P3432" s="20"/>
      <c r="Q3432" s="20"/>
      <c r="R3432" s="20"/>
    </row>
    <row r="3433" spans="13:18" x14ac:dyDescent="0.25">
      <c r="M3433" s="20"/>
      <c r="N3433" s="20"/>
      <c r="O3433" s="20"/>
      <c r="P3433" s="20"/>
      <c r="Q3433" s="20"/>
      <c r="R3433" s="20"/>
    </row>
    <row r="3434" spans="13:18" x14ac:dyDescent="0.25">
      <c r="M3434" s="20"/>
      <c r="N3434" s="20"/>
      <c r="O3434" s="20"/>
      <c r="P3434" s="20"/>
      <c r="Q3434" s="20"/>
      <c r="R3434" s="20"/>
    </row>
    <row r="3435" spans="13:18" x14ac:dyDescent="0.25">
      <c r="M3435" s="20"/>
      <c r="N3435" s="20"/>
      <c r="O3435" s="20"/>
      <c r="P3435" s="20"/>
      <c r="Q3435" s="20"/>
      <c r="R3435" s="20"/>
    </row>
    <row r="3436" spans="13:18" x14ac:dyDescent="0.25">
      <c r="M3436" s="20"/>
      <c r="N3436" s="20"/>
      <c r="O3436" s="20"/>
      <c r="P3436" s="20"/>
      <c r="Q3436" s="20"/>
      <c r="R3436" s="20"/>
    </row>
    <row r="3437" spans="13:18" x14ac:dyDescent="0.25">
      <c r="M3437" s="20"/>
      <c r="N3437" s="20"/>
      <c r="O3437" s="20"/>
      <c r="P3437" s="20"/>
      <c r="Q3437" s="20"/>
      <c r="R3437" s="20"/>
    </row>
    <row r="3438" spans="13:18" x14ac:dyDescent="0.25">
      <c r="M3438" s="20"/>
      <c r="N3438" s="20"/>
      <c r="O3438" s="20"/>
      <c r="P3438" s="20"/>
      <c r="Q3438" s="20"/>
      <c r="R3438" s="20"/>
    </row>
    <row r="3439" spans="13:18" x14ac:dyDescent="0.25">
      <c r="M3439" s="20"/>
      <c r="N3439" s="20"/>
      <c r="O3439" s="20"/>
      <c r="P3439" s="20"/>
      <c r="Q3439" s="20"/>
      <c r="R3439" s="20"/>
    </row>
    <row r="3440" spans="13:18" x14ac:dyDescent="0.25">
      <c r="M3440" s="20"/>
      <c r="N3440" s="20"/>
      <c r="O3440" s="20"/>
      <c r="P3440" s="20"/>
      <c r="Q3440" s="20"/>
      <c r="R3440" s="20"/>
    </row>
    <row r="3441" spans="13:18" x14ac:dyDescent="0.25">
      <c r="M3441" s="20"/>
      <c r="N3441" s="20"/>
      <c r="O3441" s="20"/>
      <c r="P3441" s="20"/>
      <c r="Q3441" s="20"/>
      <c r="R3441" s="20"/>
    </row>
    <row r="3442" spans="13:18" x14ac:dyDescent="0.25">
      <c r="M3442" s="20"/>
      <c r="N3442" s="20"/>
      <c r="O3442" s="20"/>
      <c r="P3442" s="20"/>
      <c r="Q3442" s="20"/>
      <c r="R3442" s="20"/>
    </row>
    <row r="3443" spans="13:18" x14ac:dyDescent="0.25">
      <c r="M3443" s="20"/>
      <c r="N3443" s="20"/>
      <c r="O3443" s="20"/>
      <c r="P3443" s="20"/>
      <c r="Q3443" s="20"/>
      <c r="R3443" s="20"/>
    </row>
    <row r="3444" spans="13:18" x14ac:dyDescent="0.25">
      <c r="M3444" s="20"/>
      <c r="N3444" s="20"/>
      <c r="O3444" s="20"/>
      <c r="P3444" s="20"/>
      <c r="Q3444" s="20"/>
      <c r="R3444" s="20"/>
    </row>
    <row r="3445" spans="13:18" x14ac:dyDescent="0.25">
      <c r="M3445" s="20"/>
      <c r="N3445" s="20"/>
      <c r="O3445" s="20"/>
      <c r="P3445" s="20"/>
      <c r="Q3445" s="20"/>
      <c r="R3445" s="20"/>
    </row>
    <row r="3446" spans="13:18" x14ac:dyDescent="0.25">
      <c r="M3446" s="20"/>
      <c r="N3446" s="20"/>
      <c r="O3446" s="20"/>
      <c r="P3446" s="20"/>
      <c r="Q3446" s="20"/>
      <c r="R3446" s="20"/>
    </row>
    <row r="3447" spans="13:18" x14ac:dyDescent="0.25">
      <c r="M3447" s="20"/>
      <c r="N3447" s="20"/>
      <c r="O3447" s="20"/>
      <c r="P3447" s="20"/>
      <c r="Q3447" s="20"/>
      <c r="R3447" s="20"/>
    </row>
    <row r="3448" spans="13:18" x14ac:dyDescent="0.25">
      <c r="M3448" s="20"/>
      <c r="N3448" s="20"/>
      <c r="O3448" s="20"/>
      <c r="P3448" s="20"/>
      <c r="Q3448" s="20"/>
      <c r="R3448" s="20"/>
    </row>
    <row r="3449" spans="13:18" x14ac:dyDescent="0.25">
      <c r="M3449" s="20"/>
      <c r="N3449" s="20"/>
      <c r="O3449" s="20"/>
      <c r="P3449" s="20"/>
      <c r="Q3449" s="20"/>
      <c r="R3449" s="20"/>
    </row>
    <row r="3450" spans="13:18" x14ac:dyDescent="0.25">
      <c r="M3450" s="20"/>
      <c r="N3450" s="20"/>
      <c r="O3450" s="20"/>
      <c r="P3450" s="20"/>
      <c r="Q3450" s="20"/>
      <c r="R3450" s="20"/>
    </row>
    <row r="3451" spans="13:18" x14ac:dyDescent="0.25">
      <c r="M3451" s="20"/>
      <c r="N3451" s="20"/>
      <c r="O3451" s="20"/>
      <c r="P3451" s="20"/>
      <c r="Q3451" s="20"/>
      <c r="R3451" s="20"/>
    </row>
    <row r="3452" spans="13:18" x14ac:dyDescent="0.25">
      <c r="M3452" s="20"/>
      <c r="N3452" s="20"/>
      <c r="O3452" s="20"/>
      <c r="P3452" s="20"/>
      <c r="Q3452" s="20"/>
      <c r="R3452" s="20"/>
    </row>
    <row r="3453" spans="13:18" x14ac:dyDescent="0.25">
      <c r="M3453" s="20"/>
      <c r="N3453" s="20"/>
      <c r="O3453" s="20"/>
      <c r="P3453" s="20"/>
      <c r="Q3453" s="20"/>
      <c r="R3453" s="20"/>
    </row>
    <row r="3454" spans="13:18" x14ac:dyDescent="0.25">
      <c r="M3454" s="20"/>
      <c r="N3454" s="20"/>
      <c r="O3454" s="20"/>
      <c r="P3454" s="20"/>
      <c r="Q3454" s="20"/>
      <c r="R3454" s="20"/>
    </row>
    <row r="3455" spans="13:18" x14ac:dyDescent="0.25">
      <c r="M3455" s="20"/>
      <c r="N3455" s="20"/>
      <c r="O3455" s="20"/>
      <c r="P3455" s="20"/>
      <c r="Q3455" s="20"/>
      <c r="R3455" s="20"/>
    </row>
    <row r="3456" spans="13:18" x14ac:dyDescent="0.25">
      <c r="M3456" s="20"/>
      <c r="N3456" s="20"/>
      <c r="O3456" s="20"/>
      <c r="P3456" s="20"/>
      <c r="Q3456" s="20"/>
      <c r="R3456" s="20"/>
    </row>
    <row r="3457" spans="13:18" x14ac:dyDescent="0.25">
      <c r="M3457" s="20"/>
      <c r="N3457" s="20"/>
      <c r="O3457" s="20"/>
      <c r="P3457" s="20"/>
      <c r="Q3457" s="20"/>
      <c r="R3457" s="20"/>
    </row>
    <row r="3458" spans="13:18" x14ac:dyDescent="0.25">
      <c r="M3458" s="20"/>
      <c r="N3458" s="20"/>
      <c r="O3458" s="20"/>
      <c r="P3458" s="20"/>
      <c r="Q3458" s="20"/>
      <c r="R3458" s="20"/>
    </row>
    <row r="3459" spans="13:18" x14ac:dyDescent="0.25">
      <c r="M3459" s="20"/>
      <c r="N3459" s="20"/>
      <c r="O3459" s="20"/>
      <c r="P3459" s="20"/>
      <c r="Q3459" s="20"/>
      <c r="R3459" s="20"/>
    </row>
    <row r="3460" spans="13:18" x14ac:dyDescent="0.25">
      <c r="M3460" s="20"/>
      <c r="N3460" s="20"/>
      <c r="O3460" s="20"/>
      <c r="P3460" s="20"/>
      <c r="Q3460" s="20"/>
      <c r="R3460" s="20"/>
    </row>
    <row r="3461" spans="13:18" x14ac:dyDescent="0.25">
      <c r="M3461" s="20"/>
      <c r="N3461" s="20"/>
      <c r="O3461" s="20"/>
      <c r="P3461" s="20"/>
      <c r="Q3461" s="20"/>
      <c r="R3461" s="20"/>
    </row>
    <row r="3462" spans="13:18" x14ac:dyDescent="0.25">
      <c r="M3462" s="20"/>
      <c r="N3462" s="20"/>
      <c r="O3462" s="20"/>
      <c r="P3462" s="20"/>
      <c r="Q3462" s="20"/>
      <c r="R3462" s="20"/>
    </row>
    <row r="3463" spans="13:18" x14ac:dyDescent="0.25">
      <c r="M3463" s="20"/>
      <c r="N3463" s="20"/>
      <c r="O3463" s="20"/>
      <c r="P3463" s="20"/>
      <c r="Q3463" s="20"/>
      <c r="R3463" s="20"/>
    </row>
    <row r="3464" spans="13:18" x14ac:dyDescent="0.25">
      <c r="M3464" s="20"/>
      <c r="N3464" s="20"/>
      <c r="O3464" s="20"/>
      <c r="P3464" s="20"/>
      <c r="Q3464" s="20"/>
      <c r="R3464" s="20"/>
    </row>
    <row r="3465" spans="13:18" x14ac:dyDescent="0.25">
      <c r="M3465" s="20"/>
      <c r="N3465" s="20"/>
      <c r="O3465" s="20"/>
      <c r="P3465" s="20"/>
      <c r="Q3465" s="20"/>
      <c r="R3465" s="20"/>
    </row>
    <row r="3466" spans="13:18" x14ac:dyDescent="0.25">
      <c r="M3466" s="20"/>
      <c r="N3466" s="20"/>
      <c r="O3466" s="20"/>
      <c r="P3466" s="20"/>
      <c r="Q3466" s="20"/>
      <c r="R3466" s="20"/>
    </row>
    <row r="3467" spans="13:18" x14ac:dyDescent="0.25">
      <c r="M3467" s="20"/>
      <c r="N3467" s="20"/>
      <c r="O3467" s="20"/>
      <c r="P3467" s="20"/>
      <c r="Q3467" s="20"/>
      <c r="R3467" s="20"/>
    </row>
    <row r="3468" spans="13:18" x14ac:dyDescent="0.25">
      <c r="M3468" s="20"/>
      <c r="N3468" s="20"/>
      <c r="O3468" s="20"/>
      <c r="P3468" s="20"/>
      <c r="Q3468" s="20"/>
      <c r="R3468" s="20"/>
    </row>
    <row r="3469" spans="13:18" x14ac:dyDescent="0.25">
      <c r="M3469" s="20"/>
      <c r="N3469" s="20"/>
      <c r="O3469" s="20"/>
      <c r="P3469" s="20"/>
      <c r="Q3469" s="20"/>
      <c r="R3469" s="20"/>
    </row>
    <row r="3470" spans="13:18" x14ac:dyDescent="0.25">
      <c r="M3470" s="20"/>
      <c r="N3470" s="20"/>
      <c r="O3470" s="20"/>
      <c r="P3470" s="20"/>
      <c r="Q3470" s="20"/>
      <c r="R3470" s="20"/>
    </row>
    <row r="3471" spans="13:18" x14ac:dyDescent="0.25">
      <c r="M3471" s="20"/>
      <c r="N3471" s="20"/>
      <c r="O3471" s="20"/>
      <c r="P3471" s="20"/>
      <c r="Q3471" s="20"/>
      <c r="R3471" s="20"/>
    </row>
    <row r="3472" spans="13:18" x14ac:dyDescent="0.25">
      <c r="M3472" s="20"/>
      <c r="N3472" s="20"/>
      <c r="O3472" s="20"/>
      <c r="P3472" s="20"/>
      <c r="Q3472" s="20"/>
      <c r="R3472" s="20"/>
    </row>
    <row r="3473" spans="13:18" x14ac:dyDescent="0.25">
      <c r="M3473" s="20"/>
      <c r="N3473" s="20"/>
      <c r="O3473" s="20"/>
      <c r="P3473" s="20"/>
      <c r="Q3473" s="20"/>
      <c r="R3473" s="20"/>
    </row>
    <row r="3474" spans="13:18" x14ac:dyDescent="0.25">
      <c r="M3474" s="20"/>
      <c r="N3474" s="20"/>
      <c r="O3474" s="20"/>
      <c r="P3474" s="20"/>
      <c r="Q3474" s="20"/>
      <c r="R3474" s="20"/>
    </row>
    <row r="3475" spans="13:18" x14ac:dyDescent="0.25">
      <c r="M3475" s="20"/>
      <c r="N3475" s="20"/>
      <c r="O3475" s="20"/>
      <c r="P3475" s="20"/>
      <c r="Q3475" s="20"/>
      <c r="R3475" s="20"/>
    </row>
    <row r="3476" spans="13:18" x14ac:dyDescent="0.25">
      <c r="M3476" s="20"/>
      <c r="N3476" s="20"/>
      <c r="O3476" s="20"/>
      <c r="P3476" s="20"/>
      <c r="Q3476" s="20"/>
      <c r="R3476" s="20"/>
    </row>
    <row r="3477" spans="13:18" x14ac:dyDescent="0.25">
      <c r="M3477" s="20"/>
      <c r="N3477" s="20"/>
      <c r="O3477" s="20"/>
      <c r="P3477" s="20"/>
      <c r="Q3477" s="20"/>
      <c r="R3477" s="20"/>
    </row>
    <row r="3478" spans="13:18" x14ac:dyDescent="0.25">
      <c r="M3478" s="20"/>
      <c r="N3478" s="20"/>
      <c r="O3478" s="20"/>
      <c r="P3478" s="20"/>
      <c r="Q3478" s="20"/>
      <c r="R3478" s="20"/>
    </row>
    <row r="3479" spans="13:18" x14ac:dyDescent="0.25">
      <c r="M3479" s="20"/>
      <c r="N3479" s="20"/>
      <c r="O3479" s="20"/>
      <c r="P3479" s="20"/>
      <c r="Q3479" s="20"/>
      <c r="R3479" s="20"/>
    </row>
    <row r="3480" spans="13:18" x14ac:dyDescent="0.25">
      <c r="M3480" s="20"/>
      <c r="N3480" s="20"/>
      <c r="O3480" s="20"/>
      <c r="P3480" s="20"/>
      <c r="Q3480" s="20"/>
      <c r="R3480" s="20"/>
    </row>
    <row r="3481" spans="13:18" x14ac:dyDescent="0.25">
      <c r="M3481" s="20"/>
      <c r="N3481" s="20"/>
      <c r="O3481" s="20"/>
      <c r="P3481" s="20"/>
      <c r="Q3481" s="20"/>
      <c r="R3481" s="20"/>
    </row>
    <row r="3482" spans="13:18" x14ac:dyDescent="0.25">
      <c r="M3482" s="20"/>
      <c r="N3482" s="20"/>
      <c r="O3482" s="20"/>
      <c r="P3482" s="20"/>
      <c r="Q3482" s="20"/>
      <c r="R3482" s="20"/>
    </row>
    <row r="3483" spans="13:18" x14ac:dyDescent="0.25">
      <c r="M3483" s="20"/>
      <c r="N3483" s="20"/>
      <c r="O3483" s="20"/>
      <c r="P3483" s="20"/>
      <c r="Q3483" s="20"/>
      <c r="R3483" s="20"/>
    </row>
    <row r="3484" spans="13:18" x14ac:dyDescent="0.25">
      <c r="M3484" s="20"/>
      <c r="N3484" s="20"/>
      <c r="O3484" s="20"/>
      <c r="P3484" s="20"/>
      <c r="Q3484" s="20"/>
      <c r="R3484" s="20"/>
    </row>
    <row r="3485" spans="13:18" x14ac:dyDescent="0.25">
      <c r="M3485" s="20"/>
      <c r="N3485" s="20"/>
      <c r="O3485" s="20"/>
      <c r="P3485" s="20"/>
      <c r="Q3485" s="20"/>
      <c r="R3485" s="20"/>
    </row>
    <row r="3486" spans="13:18" x14ac:dyDescent="0.25">
      <c r="M3486" s="20"/>
      <c r="N3486" s="20"/>
      <c r="O3486" s="20"/>
      <c r="P3486" s="20"/>
      <c r="Q3486" s="20"/>
      <c r="R3486" s="20"/>
    </row>
    <row r="3487" spans="13:18" x14ac:dyDescent="0.25">
      <c r="M3487" s="20"/>
      <c r="N3487" s="20"/>
      <c r="O3487" s="20"/>
      <c r="P3487" s="20"/>
      <c r="Q3487" s="20"/>
      <c r="R3487" s="20"/>
    </row>
    <row r="3488" spans="13:18" x14ac:dyDescent="0.25">
      <c r="M3488" s="20"/>
      <c r="N3488" s="20"/>
      <c r="O3488" s="20"/>
      <c r="P3488" s="20"/>
      <c r="Q3488" s="20"/>
      <c r="R3488" s="20"/>
    </row>
    <row r="3489" spans="13:18" x14ac:dyDescent="0.25">
      <c r="M3489" s="20"/>
      <c r="N3489" s="20"/>
      <c r="O3489" s="20"/>
      <c r="P3489" s="20"/>
      <c r="Q3489" s="20"/>
      <c r="R3489" s="20"/>
    </row>
    <row r="3490" spans="13:18" x14ac:dyDescent="0.25">
      <c r="M3490" s="20"/>
      <c r="N3490" s="20"/>
      <c r="O3490" s="20"/>
      <c r="P3490" s="20"/>
      <c r="Q3490" s="20"/>
      <c r="R3490" s="20"/>
    </row>
    <row r="3491" spans="13:18" x14ac:dyDescent="0.25">
      <c r="M3491" s="20"/>
      <c r="N3491" s="20"/>
      <c r="O3491" s="20"/>
      <c r="P3491" s="20"/>
      <c r="Q3491" s="20"/>
      <c r="R3491" s="20"/>
    </row>
    <row r="3492" spans="13:18" x14ac:dyDescent="0.25">
      <c r="M3492" s="20"/>
      <c r="N3492" s="20"/>
      <c r="O3492" s="20"/>
      <c r="P3492" s="20"/>
      <c r="Q3492" s="20"/>
      <c r="R3492" s="20"/>
    </row>
    <row r="3493" spans="13:18" x14ac:dyDescent="0.25">
      <c r="M3493" s="20"/>
      <c r="N3493" s="20"/>
      <c r="O3493" s="20"/>
      <c r="P3493" s="20"/>
      <c r="Q3493" s="20"/>
      <c r="R3493" s="20"/>
    </row>
    <row r="3494" spans="13:18" x14ac:dyDescent="0.25">
      <c r="M3494" s="20"/>
      <c r="N3494" s="20"/>
      <c r="O3494" s="20"/>
      <c r="P3494" s="20"/>
      <c r="Q3494" s="20"/>
      <c r="R3494" s="20"/>
    </row>
    <row r="3495" spans="13:18" x14ac:dyDescent="0.25">
      <c r="M3495" s="20"/>
      <c r="N3495" s="20"/>
      <c r="O3495" s="20"/>
      <c r="P3495" s="20"/>
      <c r="Q3495" s="20"/>
      <c r="R3495" s="20"/>
    </row>
    <row r="3496" spans="13:18" x14ac:dyDescent="0.25">
      <c r="M3496" s="20"/>
      <c r="N3496" s="20"/>
      <c r="O3496" s="20"/>
      <c r="P3496" s="20"/>
      <c r="Q3496" s="20"/>
      <c r="R3496" s="20"/>
    </row>
    <row r="3497" spans="13:18" x14ac:dyDescent="0.25">
      <c r="M3497" s="20"/>
      <c r="N3497" s="20"/>
      <c r="O3497" s="20"/>
      <c r="P3497" s="20"/>
      <c r="Q3497" s="20"/>
      <c r="R3497" s="20"/>
    </row>
    <row r="3498" spans="13:18" x14ac:dyDescent="0.25">
      <c r="M3498" s="20"/>
      <c r="N3498" s="20"/>
      <c r="O3498" s="20"/>
      <c r="P3498" s="20"/>
      <c r="Q3498" s="20"/>
      <c r="R3498" s="20"/>
    </row>
    <row r="3499" spans="13:18" x14ac:dyDescent="0.25">
      <c r="M3499" s="20"/>
      <c r="N3499" s="20"/>
      <c r="O3499" s="20"/>
      <c r="P3499" s="20"/>
      <c r="Q3499" s="20"/>
      <c r="R3499" s="20"/>
    </row>
    <row r="3500" spans="13:18" x14ac:dyDescent="0.25">
      <c r="M3500" s="20"/>
      <c r="N3500" s="20"/>
      <c r="O3500" s="20"/>
      <c r="P3500" s="20"/>
      <c r="Q3500" s="20"/>
      <c r="R3500" s="20"/>
    </row>
    <row r="3501" spans="13:18" x14ac:dyDescent="0.25">
      <c r="M3501" s="20"/>
      <c r="N3501" s="20"/>
      <c r="O3501" s="20"/>
      <c r="P3501" s="20"/>
      <c r="Q3501" s="20"/>
      <c r="R3501" s="20"/>
    </row>
    <row r="3502" spans="13:18" x14ac:dyDescent="0.25">
      <c r="M3502" s="20"/>
      <c r="N3502" s="20"/>
      <c r="O3502" s="20"/>
      <c r="P3502" s="20"/>
      <c r="Q3502" s="20"/>
      <c r="R3502" s="20"/>
    </row>
    <row r="3503" spans="13:18" x14ac:dyDescent="0.25">
      <c r="M3503" s="20"/>
      <c r="N3503" s="20"/>
      <c r="O3503" s="20"/>
      <c r="P3503" s="20"/>
      <c r="Q3503" s="20"/>
      <c r="R3503" s="20"/>
    </row>
    <row r="3504" spans="13:18" x14ac:dyDescent="0.25">
      <c r="M3504" s="20"/>
      <c r="N3504" s="20"/>
      <c r="O3504" s="20"/>
      <c r="P3504" s="20"/>
      <c r="Q3504" s="20"/>
      <c r="R3504" s="20"/>
    </row>
    <row r="3505" spans="13:18" x14ac:dyDescent="0.25">
      <c r="M3505" s="20"/>
      <c r="N3505" s="20"/>
      <c r="O3505" s="20"/>
      <c r="P3505" s="20"/>
      <c r="Q3505" s="20"/>
      <c r="R3505" s="20"/>
    </row>
    <row r="3506" spans="13:18" x14ac:dyDescent="0.25">
      <c r="M3506" s="20"/>
      <c r="N3506" s="20"/>
      <c r="O3506" s="20"/>
      <c r="P3506" s="20"/>
      <c r="Q3506" s="20"/>
      <c r="R3506" s="20"/>
    </row>
    <row r="3507" spans="13:18" x14ac:dyDescent="0.25">
      <c r="M3507" s="20"/>
      <c r="N3507" s="20"/>
      <c r="O3507" s="20"/>
      <c r="P3507" s="20"/>
      <c r="Q3507" s="20"/>
      <c r="R3507" s="20"/>
    </row>
    <row r="3508" spans="13:18" x14ac:dyDescent="0.25">
      <c r="M3508" s="20"/>
      <c r="N3508" s="20"/>
      <c r="O3508" s="20"/>
      <c r="P3508" s="20"/>
      <c r="Q3508" s="20"/>
      <c r="R3508" s="20"/>
    </row>
    <row r="3509" spans="13:18" x14ac:dyDescent="0.25">
      <c r="M3509" s="20"/>
      <c r="N3509" s="20"/>
      <c r="O3509" s="20"/>
      <c r="P3509" s="20"/>
      <c r="Q3509" s="20"/>
      <c r="R3509" s="20"/>
    </row>
    <row r="3510" spans="13:18" x14ac:dyDescent="0.25">
      <c r="M3510" s="20"/>
      <c r="N3510" s="20"/>
      <c r="O3510" s="20"/>
      <c r="P3510" s="20"/>
      <c r="Q3510" s="20"/>
      <c r="R3510" s="20"/>
    </row>
    <row r="3511" spans="13:18" x14ac:dyDescent="0.25">
      <c r="M3511" s="20"/>
      <c r="N3511" s="20"/>
      <c r="O3511" s="20"/>
      <c r="P3511" s="20"/>
      <c r="Q3511" s="20"/>
      <c r="R3511" s="20"/>
    </row>
    <row r="3512" spans="13:18" x14ac:dyDescent="0.25">
      <c r="M3512" s="20"/>
      <c r="N3512" s="20"/>
      <c r="O3512" s="20"/>
      <c r="P3512" s="20"/>
      <c r="Q3512" s="20"/>
      <c r="R3512" s="20"/>
    </row>
    <row r="3513" spans="13:18" x14ac:dyDescent="0.25">
      <c r="M3513" s="20"/>
      <c r="N3513" s="20"/>
      <c r="O3513" s="20"/>
      <c r="P3513" s="20"/>
      <c r="Q3513" s="20"/>
      <c r="R3513" s="20"/>
    </row>
    <row r="3514" spans="13:18" x14ac:dyDescent="0.25">
      <c r="M3514" s="20"/>
      <c r="N3514" s="20"/>
      <c r="O3514" s="20"/>
      <c r="P3514" s="20"/>
      <c r="Q3514" s="20"/>
      <c r="R3514" s="20"/>
    </row>
    <row r="3515" spans="13:18" x14ac:dyDescent="0.25">
      <c r="M3515" s="20"/>
      <c r="N3515" s="20"/>
      <c r="O3515" s="20"/>
      <c r="P3515" s="20"/>
      <c r="Q3515" s="20"/>
      <c r="R3515" s="20"/>
    </row>
    <row r="3516" spans="13:18" x14ac:dyDescent="0.25">
      <c r="M3516" s="20"/>
      <c r="N3516" s="20"/>
      <c r="O3516" s="20"/>
      <c r="P3516" s="20"/>
      <c r="Q3516" s="20"/>
      <c r="R3516" s="20"/>
    </row>
    <row r="3517" spans="13:18" x14ac:dyDescent="0.25">
      <c r="M3517" s="20"/>
      <c r="N3517" s="20"/>
      <c r="O3517" s="20"/>
      <c r="P3517" s="20"/>
      <c r="Q3517" s="20"/>
      <c r="R3517" s="20"/>
    </row>
    <row r="3518" spans="13:18" x14ac:dyDescent="0.25">
      <c r="M3518" s="20"/>
      <c r="N3518" s="20"/>
      <c r="O3518" s="20"/>
      <c r="P3518" s="20"/>
      <c r="Q3518" s="20"/>
      <c r="R3518" s="20"/>
    </row>
    <row r="3519" spans="13:18" x14ac:dyDescent="0.25">
      <c r="M3519" s="20"/>
      <c r="N3519" s="20"/>
      <c r="O3519" s="20"/>
      <c r="P3519" s="20"/>
      <c r="Q3519" s="20"/>
      <c r="R3519" s="20"/>
    </row>
    <row r="3520" spans="13:18" x14ac:dyDescent="0.25">
      <c r="M3520" s="20"/>
      <c r="N3520" s="20"/>
      <c r="O3520" s="20"/>
      <c r="P3520" s="20"/>
      <c r="Q3520" s="20"/>
      <c r="R3520" s="20"/>
    </row>
    <row r="3521" spans="13:18" x14ac:dyDescent="0.25">
      <c r="M3521" s="20"/>
      <c r="N3521" s="20"/>
      <c r="O3521" s="20"/>
      <c r="P3521" s="20"/>
      <c r="Q3521" s="20"/>
      <c r="R3521" s="20"/>
    </row>
    <row r="3522" spans="13:18" x14ac:dyDescent="0.25">
      <c r="M3522" s="20"/>
      <c r="N3522" s="20"/>
      <c r="O3522" s="20"/>
      <c r="P3522" s="20"/>
      <c r="Q3522" s="20"/>
      <c r="R3522" s="20"/>
    </row>
    <row r="3523" spans="13:18" x14ac:dyDescent="0.25">
      <c r="M3523" s="20"/>
      <c r="N3523" s="20"/>
      <c r="O3523" s="20"/>
      <c r="P3523" s="20"/>
      <c r="Q3523" s="20"/>
      <c r="R3523" s="20"/>
    </row>
    <row r="3524" spans="13:18" x14ac:dyDescent="0.25">
      <c r="M3524" s="20"/>
      <c r="N3524" s="20"/>
      <c r="O3524" s="20"/>
      <c r="P3524" s="20"/>
      <c r="Q3524" s="20"/>
      <c r="R3524" s="20"/>
    </row>
    <row r="3525" spans="13:18" x14ac:dyDescent="0.25">
      <c r="M3525" s="20"/>
      <c r="N3525" s="20"/>
      <c r="O3525" s="20"/>
      <c r="P3525" s="20"/>
      <c r="Q3525" s="20"/>
      <c r="R3525" s="20"/>
    </row>
    <row r="3526" spans="13:18" x14ac:dyDescent="0.25">
      <c r="M3526" s="20"/>
      <c r="N3526" s="20"/>
      <c r="O3526" s="20"/>
      <c r="P3526" s="20"/>
      <c r="Q3526" s="20"/>
      <c r="R3526" s="20"/>
    </row>
    <row r="3527" spans="13:18" x14ac:dyDescent="0.25">
      <c r="M3527" s="20"/>
      <c r="N3527" s="20"/>
      <c r="O3527" s="20"/>
      <c r="P3527" s="20"/>
      <c r="Q3527" s="20"/>
      <c r="R3527" s="20"/>
    </row>
    <row r="3528" spans="13:18" x14ac:dyDescent="0.25">
      <c r="M3528" s="20"/>
      <c r="N3528" s="20"/>
      <c r="O3528" s="20"/>
      <c r="P3528" s="20"/>
      <c r="Q3528" s="20"/>
      <c r="R3528" s="20"/>
    </row>
    <row r="3529" spans="13:18" x14ac:dyDescent="0.25">
      <c r="M3529" s="20"/>
      <c r="N3529" s="20"/>
      <c r="O3529" s="20"/>
      <c r="P3529" s="20"/>
      <c r="Q3529" s="20"/>
      <c r="R3529" s="20"/>
    </row>
    <row r="3530" spans="13:18" x14ac:dyDescent="0.25">
      <c r="M3530" s="20"/>
      <c r="N3530" s="20"/>
      <c r="O3530" s="20"/>
      <c r="P3530" s="20"/>
      <c r="Q3530" s="20"/>
      <c r="R3530" s="20"/>
    </row>
    <row r="3531" spans="13:18" x14ac:dyDescent="0.25">
      <c r="M3531" s="20"/>
      <c r="N3531" s="20"/>
      <c r="O3531" s="20"/>
      <c r="P3531" s="20"/>
      <c r="Q3531" s="20"/>
      <c r="R3531" s="20"/>
    </row>
    <row r="3532" spans="13:18" x14ac:dyDescent="0.25">
      <c r="M3532" s="20"/>
      <c r="N3532" s="20"/>
      <c r="O3532" s="20"/>
      <c r="P3532" s="20"/>
      <c r="Q3532" s="20"/>
      <c r="R3532" s="20"/>
    </row>
    <row r="3533" spans="13:18" x14ac:dyDescent="0.25">
      <c r="M3533" s="20"/>
      <c r="N3533" s="20"/>
      <c r="O3533" s="20"/>
      <c r="P3533" s="20"/>
      <c r="Q3533" s="20"/>
      <c r="R3533" s="20"/>
    </row>
    <row r="3534" spans="13:18" x14ac:dyDescent="0.25">
      <c r="M3534" s="20"/>
      <c r="N3534" s="20"/>
      <c r="O3534" s="20"/>
      <c r="P3534" s="20"/>
      <c r="Q3534" s="20"/>
      <c r="R3534" s="20"/>
    </row>
    <row r="3535" spans="13:18" x14ac:dyDescent="0.25">
      <c r="M3535" s="20"/>
      <c r="N3535" s="20"/>
      <c r="O3535" s="20"/>
      <c r="P3535" s="20"/>
      <c r="Q3535" s="20"/>
      <c r="R3535" s="20"/>
    </row>
    <row r="3536" spans="13:18" x14ac:dyDescent="0.25">
      <c r="M3536" s="20"/>
      <c r="N3536" s="20"/>
      <c r="O3536" s="20"/>
      <c r="P3536" s="20"/>
      <c r="Q3536" s="20"/>
      <c r="R3536" s="20"/>
    </row>
    <row r="3537" spans="13:18" x14ac:dyDescent="0.25">
      <c r="M3537" s="20"/>
      <c r="N3537" s="20"/>
      <c r="O3537" s="20"/>
      <c r="P3537" s="20"/>
      <c r="Q3537" s="20"/>
      <c r="R3537" s="20"/>
    </row>
    <row r="3538" spans="13:18" x14ac:dyDescent="0.25">
      <c r="M3538" s="20"/>
      <c r="N3538" s="20"/>
      <c r="O3538" s="20"/>
      <c r="P3538" s="20"/>
      <c r="Q3538" s="20"/>
      <c r="R3538" s="20"/>
    </row>
    <row r="3539" spans="13:18" x14ac:dyDescent="0.25">
      <c r="M3539" s="20"/>
      <c r="N3539" s="20"/>
      <c r="O3539" s="20"/>
      <c r="P3539" s="20"/>
      <c r="Q3539" s="20"/>
      <c r="R3539" s="20"/>
    </row>
    <row r="3540" spans="13:18" x14ac:dyDescent="0.25">
      <c r="M3540" s="20"/>
      <c r="N3540" s="20"/>
      <c r="O3540" s="20"/>
      <c r="P3540" s="20"/>
      <c r="Q3540" s="20"/>
      <c r="R3540" s="20"/>
    </row>
    <row r="3541" spans="13:18" x14ac:dyDescent="0.25">
      <c r="M3541" s="20"/>
      <c r="N3541" s="20"/>
      <c r="O3541" s="20"/>
      <c r="P3541" s="20"/>
      <c r="Q3541" s="20"/>
      <c r="R3541" s="20"/>
    </row>
    <row r="3542" spans="13:18" x14ac:dyDescent="0.25">
      <c r="M3542" s="20"/>
      <c r="N3542" s="20"/>
      <c r="O3542" s="20"/>
      <c r="P3542" s="20"/>
      <c r="Q3542" s="20"/>
      <c r="R3542" s="20"/>
    </row>
    <row r="3543" spans="13:18" x14ac:dyDescent="0.25">
      <c r="M3543" s="20"/>
      <c r="N3543" s="20"/>
      <c r="O3543" s="20"/>
      <c r="P3543" s="20"/>
      <c r="Q3543" s="20"/>
      <c r="R3543" s="20"/>
    </row>
    <row r="3544" spans="13:18" x14ac:dyDescent="0.25">
      <c r="M3544" s="20"/>
      <c r="N3544" s="20"/>
      <c r="O3544" s="20"/>
      <c r="P3544" s="20"/>
      <c r="Q3544" s="20"/>
      <c r="R3544" s="20"/>
    </row>
    <row r="3545" spans="13:18" x14ac:dyDescent="0.25">
      <c r="M3545" s="20"/>
      <c r="N3545" s="20"/>
      <c r="O3545" s="20"/>
      <c r="P3545" s="20"/>
      <c r="Q3545" s="20"/>
      <c r="R3545" s="20"/>
    </row>
    <row r="3546" spans="13:18" x14ac:dyDescent="0.25">
      <c r="M3546" s="20"/>
      <c r="N3546" s="20"/>
      <c r="O3546" s="20"/>
      <c r="P3546" s="20"/>
      <c r="Q3546" s="20"/>
      <c r="R3546" s="20"/>
    </row>
    <row r="3547" spans="13:18" x14ac:dyDescent="0.25">
      <c r="M3547" s="20"/>
      <c r="N3547" s="20"/>
      <c r="O3547" s="20"/>
      <c r="P3547" s="20"/>
      <c r="Q3547" s="20"/>
      <c r="R3547" s="20"/>
    </row>
    <row r="3548" spans="13:18" x14ac:dyDescent="0.25">
      <c r="M3548" s="20"/>
      <c r="N3548" s="20"/>
      <c r="O3548" s="20"/>
      <c r="P3548" s="20"/>
      <c r="Q3548" s="20"/>
      <c r="R3548" s="20"/>
    </row>
    <row r="3549" spans="13:18" x14ac:dyDescent="0.25">
      <c r="M3549" s="20"/>
      <c r="N3549" s="20"/>
      <c r="O3549" s="20"/>
      <c r="P3549" s="20"/>
      <c r="Q3549" s="20"/>
      <c r="R3549" s="20"/>
    </row>
    <row r="3550" spans="13:18" x14ac:dyDescent="0.25">
      <c r="M3550" s="20"/>
      <c r="N3550" s="20"/>
      <c r="O3550" s="20"/>
      <c r="P3550" s="20"/>
      <c r="Q3550" s="20"/>
      <c r="R3550" s="20"/>
    </row>
    <row r="3551" spans="13:18" x14ac:dyDescent="0.25">
      <c r="M3551" s="20"/>
      <c r="N3551" s="20"/>
      <c r="O3551" s="20"/>
      <c r="P3551" s="20"/>
      <c r="Q3551" s="20"/>
      <c r="R3551" s="20"/>
    </row>
    <row r="3552" spans="13:18" x14ac:dyDescent="0.25">
      <c r="M3552" s="20"/>
      <c r="N3552" s="20"/>
      <c r="O3552" s="20"/>
      <c r="P3552" s="20"/>
      <c r="Q3552" s="20"/>
      <c r="R3552" s="20"/>
    </row>
    <row r="3553" spans="13:18" x14ac:dyDescent="0.25">
      <c r="M3553" s="20"/>
      <c r="N3553" s="20"/>
      <c r="O3553" s="20"/>
      <c r="P3553" s="20"/>
      <c r="Q3553" s="20"/>
      <c r="R3553" s="20"/>
    </row>
    <row r="3554" spans="13:18" x14ac:dyDescent="0.25">
      <c r="M3554" s="20"/>
      <c r="N3554" s="20"/>
      <c r="O3554" s="20"/>
      <c r="P3554" s="20"/>
      <c r="Q3554" s="20"/>
      <c r="R3554" s="20"/>
    </row>
    <row r="3555" spans="13:18" x14ac:dyDescent="0.25">
      <c r="M3555" s="20"/>
      <c r="N3555" s="20"/>
      <c r="O3555" s="20"/>
      <c r="P3555" s="20"/>
      <c r="Q3555" s="20"/>
      <c r="R3555" s="20"/>
    </row>
    <row r="3556" spans="13:18" x14ac:dyDescent="0.25">
      <c r="M3556" s="20"/>
      <c r="N3556" s="20"/>
      <c r="O3556" s="20"/>
      <c r="P3556" s="20"/>
      <c r="Q3556" s="20"/>
      <c r="R3556" s="20"/>
    </row>
    <row r="3557" spans="13:18" x14ac:dyDescent="0.25">
      <c r="M3557" s="20"/>
      <c r="N3557" s="20"/>
      <c r="O3557" s="20"/>
      <c r="P3557" s="20"/>
      <c r="Q3557" s="20"/>
      <c r="R3557" s="20"/>
    </row>
    <row r="3558" spans="13:18" x14ac:dyDescent="0.25">
      <c r="M3558" s="20"/>
      <c r="N3558" s="20"/>
      <c r="O3558" s="20"/>
      <c r="P3558" s="20"/>
      <c r="Q3558" s="20"/>
      <c r="R3558" s="20"/>
    </row>
    <row r="3559" spans="13:18" x14ac:dyDescent="0.25">
      <c r="M3559" s="20"/>
      <c r="N3559" s="20"/>
      <c r="O3559" s="20"/>
      <c r="P3559" s="20"/>
      <c r="Q3559" s="20"/>
      <c r="R3559" s="20"/>
    </row>
    <row r="3560" spans="13:18" x14ac:dyDescent="0.25">
      <c r="M3560" s="20"/>
      <c r="N3560" s="20"/>
      <c r="O3560" s="20"/>
      <c r="P3560" s="20"/>
      <c r="Q3560" s="20"/>
      <c r="R3560" s="20"/>
    </row>
    <row r="3561" spans="13:18" x14ac:dyDescent="0.25">
      <c r="M3561" s="20"/>
      <c r="N3561" s="20"/>
      <c r="O3561" s="20"/>
      <c r="P3561" s="20"/>
      <c r="Q3561" s="20"/>
      <c r="R3561" s="20"/>
    </row>
    <row r="3562" spans="13:18" x14ac:dyDescent="0.25">
      <c r="M3562" s="20"/>
      <c r="N3562" s="20"/>
      <c r="O3562" s="20"/>
      <c r="P3562" s="20"/>
      <c r="Q3562" s="20"/>
      <c r="R3562" s="20"/>
    </row>
    <row r="3563" spans="13:18" x14ac:dyDescent="0.25">
      <c r="M3563" s="20"/>
      <c r="N3563" s="20"/>
      <c r="O3563" s="20"/>
      <c r="P3563" s="20"/>
      <c r="Q3563" s="20"/>
      <c r="R3563" s="20"/>
    </row>
    <row r="3564" spans="13:18" x14ac:dyDescent="0.25">
      <c r="M3564" s="20"/>
      <c r="N3564" s="20"/>
      <c r="O3564" s="20"/>
      <c r="P3564" s="20"/>
      <c r="Q3564" s="20"/>
      <c r="R3564" s="20"/>
    </row>
    <row r="3565" spans="13:18" x14ac:dyDescent="0.25">
      <c r="M3565" s="20"/>
      <c r="N3565" s="20"/>
      <c r="O3565" s="20"/>
      <c r="P3565" s="20"/>
      <c r="Q3565" s="20"/>
      <c r="R3565" s="20"/>
    </row>
    <row r="3566" spans="13:18" x14ac:dyDescent="0.25">
      <c r="M3566" s="20"/>
      <c r="N3566" s="20"/>
      <c r="O3566" s="20"/>
      <c r="P3566" s="20"/>
      <c r="Q3566" s="20"/>
      <c r="R3566" s="20"/>
    </row>
    <row r="3567" spans="13:18" x14ac:dyDescent="0.25">
      <c r="M3567" s="20"/>
      <c r="N3567" s="20"/>
      <c r="O3567" s="20"/>
      <c r="P3567" s="20"/>
      <c r="Q3567" s="20"/>
      <c r="R3567" s="20"/>
    </row>
    <row r="3568" spans="13:18" x14ac:dyDescent="0.25">
      <c r="M3568" s="20"/>
      <c r="N3568" s="20"/>
      <c r="O3568" s="20"/>
      <c r="P3568" s="20"/>
      <c r="Q3568" s="20"/>
      <c r="R3568" s="20"/>
    </row>
    <row r="3569" spans="13:18" x14ac:dyDescent="0.25">
      <c r="M3569" s="20"/>
      <c r="N3569" s="20"/>
      <c r="O3569" s="20"/>
      <c r="P3569" s="20"/>
      <c r="Q3569" s="20"/>
      <c r="R3569" s="20"/>
    </row>
    <row r="3570" spans="13:18" x14ac:dyDescent="0.25">
      <c r="M3570" s="20"/>
      <c r="N3570" s="20"/>
      <c r="O3570" s="20"/>
      <c r="P3570" s="20"/>
      <c r="Q3570" s="20"/>
      <c r="R3570" s="20"/>
    </row>
    <row r="3571" spans="13:18" x14ac:dyDescent="0.25">
      <c r="M3571" s="20"/>
      <c r="N3571" s="20"/>
      <c r="O3571" s="20"/>
      <c r="P3571" s="20"/>
      <c r="Q3571" s="20"/>
      <c r="R3571" s="20"/>
    </row>
    <row r="3572" spans="13:18" x14ac:dyDescent="0.25">
      <c r="M3572" s="20"/>
      <c r="N3572" s="20"/>
      <c r="O3572" s="20"/>
      <c r="P3572" s="20"/>
      <c r="Q3572" s="20"/>
      <c r="R3572" s="20"/>
    </row>
    <row r="3573" spans="13:18" x14ac:dyDescent="0.25">
      <c r="M3573" s="20"/>
      <c r="N3573" s="20"/>
      <c r="O3573" s="20"/>
      <c r="P3573" s="20"/>
      <c r="Q3573" s="20"/>
      <c r="R3573" s="20"/>
    </row>
    <row r="3574" spans="13:18" x14ac:dyDescent="0.25">
      <c r="M3574" s="20"/>
      <c r="N3574" s="20"/>
      <c r="O3574" s="20"/>
      <c r="P3574" s="20"/>
      <c r="Q3574" s="20"/>
      <c r="R3574" s="20"/>
    </row>
    <row r="3575" spans="13:18" x14ac:dyDescent="0.25">
      <c r="M3575" s="20"/>
      <c r="N3575" s="20"/>
      <c r="O3575" s="20"/>
      <c r="P3575" s="20"/>
      <c r="Q3575" s="20"/>
      <c r="R3575" s="20"/>
    </row>
    <row r="3576" spans="13:18" x14ac:dyDescent="0.25">
      <c r="M3576" s="20"/>
      <c r="N3576" s="20"/>
      <c r="O3576" s="20"/>
      <c r="P3576" s="20"/>
      <c r="Q3576" s="20"/>
      <c r="R3576" s="20"/>
    </row>
    <row r="3577" spans="13:18" x14ac:dyDescent="0.25">
      <c r="M3577" s="20"/>
      <c r="N3577" s="20"/>
      <c r="O3577" s="20"/>
      <c r="P3577" s="20"/>
      <c r="Q3577" s="20"/>
      <c r="R3577" s="20"/>
    </row>
    <row r="3578" spans="13:18" x14ac:dyDescent="0.25">
      <c r="M3578" s="20"/>
      <c r="N3578" s="20"/>
      <c r="O3578" s="20"/>
      <c r="P3578" s="20"/>
      <c r="Q3578" s="20"/>
      <c r="R3578" s="20"/>
    </row>
    <row r="3579" spans="13:18" x14ac:dyDescent="0.25">
      <c r="M3579" s="20"/>
      <c r="N3579" s="20"/>
      <c r="O3579" s="20"/>
      <c r="P3579" s="20"/>
      <c r="Q3579" s="20"/>
      <c r="R3579" s="20"/>
    </row>
    <row r="3580" spans="13:18" x14ac:dyDescent="0.25">
      <c r="M3580" s="20"/>
      <c r="N3580" s="20"/>
      <c r="O3580" s="20"/>
      <c r="P3580" s="20"/>
      <c r="Q3580" s="20"/>
      <c r="R3580" s="20"/>
    </row>
    <row r="3581" spans="13:18" x14ac:dyDescent="0.25">
      <c r="M3581" s="20"/>
      <c r="N3581" s="20"/>
      <c r="O3581" s="20"/>
      <c r="P3581" s="20"/>
      <c r="Q3581" s="20"/>
      <c r="R3581" s="20"/>
    </row>
    <row r="3582" spans="13:18" x14ac:dyDescent="0.25">
      <c r="M3582" s="20"/>
      <c r="N3582" s="20"/>
      <c r="O3582" s="20"/>
      <c r="P3582" s="20"/>
      <c r="Q3582" s="20"/>
      <c r="R3582" s="20"/>
    </row>
    <row r="3583" spans="13:18" x14ac:dyDescent="0.25">
      <c r="M3583" s="20"/>
      <c r="N3583" s="20"/>
      <c r="O3583" s="20"/>
      <c r="P3583" s="20"/>
      <c r="Q3583" s="20"/>
      <c r="R3583" s="20"/>
    </row>
    <row r="3584" spans="13:18" x14ac:dyDescent="0.25">
      <c r="M3584" s="20"/>
      <c r="N3584" s="20"/>
      <c r="O3584" s="20"/>
      <c r="P3584" s="20"/>
      <c r="Q3584" s="20"/>
      <c r="R3584" s="20"/>
    </row>
    <row r="3585" spans="13:18" x14ac:dyDescent="0.25">
      <c r="M3585" s="20"/>
      <c r="N3585" s="20"/>
      <c r="O3585" s="20"/>
      <c r="P3585" s="20"/>
      <c r="Q3585" s="20"/>
      <c r="R3585" s="20"/>
    </row>
    <row r="3586" spans="13:18" x14ac:dyDescent="0.25">
      <c r="M3586" s="20"/>
      <c r="N3586" s="20"/>
      <c r="O3586" s="20"/>
      <c r="P3586" s="20"/>
      <c r="Q3586" s="20"/>
      <c r="R3586" s="20"/>
    </row>
    <row r="3587" spans="13:18" x14ac:dyDescent="0.25">
      <c r="M3587" s="20"/>
      <c r="N3587" s="20"/>
      <c r="O3587" s="20"/>
      <c r="P3587" s="20"/>
      <c r="Q3587" s="20"/>
      <c r="R3587" s="20"/>
    </row>
    <row r="3588" spans="13:18" x14ac:dyDescent="0.25">
      <c r="M3588" s="20"/>
      <c r="N3588" s="20"/>
      <c r="O3588" s="20"/>
      <c r="P3588" s="20"/>
      <c r="Q3588" s="20"/>
      <c r="R3588" s="20"/>
    </row>
    <row r="3589" spans="13:18" x14ac:dyDescent="0.25">
      <c r="M3589" s="20"/>
      <c r="N3589" s="20"/>
      <c r="O3589" s="20"/>
      <c r="P3589" s="20"/>
      <c r="Q3589" s="20"/>
      <c r="R3589" s="20"/>
    </row>
    <row r="3590" spans="13:18" x14ac:dyDescent="0.25">
      <c r="M3590" s="20"/>
      <c r="N3590" s="20"/>
      <c r="O3590" s="20"/>
      <c r="P3590" s="20"/>
      <c r="Q3590" s="20"/>
      <c r="R3590" s="20"/>
    </row>
    <row r="3591" spans="13:18" x14ac:dyDescent="0.25">
      <c r="M3591" s="20"/>
      <c r="N3591" s="20"/>
      <c r="O3591" s="20"/>
      <c r="P3591" s="20"/>
      <c r="Q3591" s="20"/>
      <c r="R3591" s="20"/>
    </row>
    <row r="3592" spans="13:18" x14ac:dyDescent="0.25">
      <c r="M3592" s="20"/>
      <c r="N3592" s="20"/>
      <c r="O3592" s="20"/>
      <c r="P3592" s="20"/>
      <c r="Q3592" s="20"/>
      <c r="R3592" s="20"/>
    </row>
    <row r="3593" spans="13:18" x14ac:dyDescent="0.25">
      <c r="M3593" s="20"/>
      <c r="N3593" s="20"/>
      <c r="O3593" s="20"/>
      <c r="P3593" s="20"/>
      <c r="Q3593" s="20"/>
      <c r="R3593" s="20"/>
    </row>
    <row r="3594" spans="13:18" x14ac:dyDescent="0.25">
      <c r="M3594" s="20"/>
      <c r="N3594" s="20"/>
      <c r="O3594" s="20"/>
      <c r="P3594" s="20"/>
      <c r="Q3594" s="20"/>
      <c r="R3594" s="20"/>
    </row>
    <row r="3595" spans="13:18" x14ac:dyDescent="0.25">
      <c r="M3595" s="20"/>
      <c r="N3595" s="20"/>
      <c r="O3595" s="20"/>
      <c r="P3595" s="20"/>
      <c r="Q3595" s="20"/>
      <c r="R3595" s="20"/>
    </row>
    <row r="3596" spans="13:18" x14ac:dyDescent="0.25">
      <c r="M3596" s="20"/>
      <c r="N3596" s="20"/>
      <c r="O3596" s="20"/>
      <c r="P3596" s="20"/>
      <c r="Q3596" s="20"/>
      <c r="R3596" s="20"/>
    </row>
    <row r="3597" spans="13:18" x14ac:dyDescent="0.25">
      <c r="M3597" s="20"/>
      <c r="N3597" s="20"/>
      <c r="O3597" s="20"/>
      <c r="P3597" s="20"/>
      <c r="Q3597" s="20"/>
      <c r="R3597" s="20"/>
    </row>
    <row r="3598" spans="13:18" x14ac:dyDescent="0.25">
      <c r="M3598" s="20"/>
      <c r="N3598" s="20"/>
      <c r="O3598" s="20"/>
      <c r="P3598" s="20"/>
      <c r="Q3598" s="20"/>
      <c r="R3598" s="20"/>
    </row>
    <row r="3599" spans="13:18" x14ac:dyDescent="0.25">
      <c r="M3599" s="20"/>
      <c r="N3599" s="20"/>
      <c r="O3599" s="20"/>
      <c r="P3599" s="20"/>
      <c r="Q3599" s="20"/>
      <c r="R3599" s="20"/>
    </row>
    <row r="3600" spans="13:18" x14ac:dyDescent="0.25">
      <c r="M3600" s="20"/>
      <c r="N3600" s="20"/>
      <c r="O3600" s="20"/>
      <c r="P3600" s="20"/>
      <c r="Q3600" s="20"/>
      <c r="R3600" s="20"/>
    </row>
    <row r="3601" spans="13:18" x14ac:dyDescent="0.25">
      <c r="M3601" s="20"/>
      <c r="N3601" s="20"/>
      <c r="O3601" s="20"/>
      <c r="P3601" s="20"/>
      <c r="Q3601" s="20"/>
      <c r="R3601" s="20"/>
    </row>
    <row r="3602" spans="13:18" x14ac:dyDescent="0.25">
      <c r="M3602" s="20"/>
      <c r="N3602" s="20"/>
      <c r="O3602" s="20"/>
      <c r="P3602" s="20"/>
      <c r="Q3602" s="20"/>
      <c r="R3602" s="20"/>
    </row>
    <row r="3603" spans="13:18" x14ac:dyDescent="0.25">
      <c r="M3603" s="20"/>
      <c r="N3603" s="20"/>
      <c r="O3603" s="20"/>
      <c r="P3603" s="20"/>
      <c r="Q3603" s="20"/>
      <c r="R3603" s="20"/>
    </row>
    <row r="3604" spans="13:18" x14ac:dyDescent="0.25">
      <c r="M3604" s="20"/>
      <c r="N3604" s="20"/>
      <c r="O3604" s="20"/>
      <c r="P3604" s="20"/>
      <c r="Q3604" s="20"/>
      <c r="R3604" s="20"/>
    </row>
    <row r="3605" spans="13:18" x14ac:dyDescent="0.25">
      <c r="M3605" s="20"/>
      <c r="N3605" s="20"/>
      <c r="O3605" s="20"/>
      <c r="P3605" s="20"/>
      <c r="Q3605" s="20"/>
      <c r="R3605" s="20"/>
    </row>
    <row r="3606" spans="13:18" x14ac:dyDescent="0.25">
      <c r="M3606" s="20"/>
      <c r="N3606" s="20"/>
      <c r="O3606" s="20"/>
      <c r="P3606" s="20"/>
      <c r="Q3606" s="20"/>
      <c r="R3606" s="20"/>
    </row>
    <row r="3607" spans="13:18" x14ac:dyDescent="0.25">
      <c r="M3607" s="20"/>
      <c r="N3607" s="20"/>
      <c r="O3607" s="20"/>
      <c r="P3607" s="20"/>
      <c r="Q3607" s="20"/>
      <c r="R3607" s="20"/>
    </row>
    <row r="3608" spans="13:18" x14ac:dyDescent="0.25">
      <c r="M3608" s="20"/>
      <c r="N3608" s="20"/>
      <c r="O3608" s="20"/>
      <c r="P3608" s="20"/>
      <c r="Q3608" s="20"/>
      <c r="R3608" s="20"/>
    </row>
    <row r="3609" spans="13:18" x14ac:dyDescent="0.25">
      <c r="M3609" s="20"/>
      <c r="N3609" s="20"/>
      <c r="O3609" s="20"/>
      <c r="P3609" s="20"/>
      <c r="Q3609" s="20"/>
      <c r="R3609" s="20"/>
    </row>
    <row r="3610" spans="13:18" x14ac:dyDescent="0.25">
      <c r="M3610" s="20"/>
      <c r="N3610" s="20"/>
      <c r="O3610" s="20"/>
      <c r="P3610" s="20"/>
      <c r="Q3610" s="20"/>
      <c r="R3610" s="20"/>
    </row>
    <row r="3611" spans="13:18" x14ac:dyDescent="0.25">
      <c r="M3611" s="20"/>
      <c r="N3611" s="20"/>
      <c r="O3611" s="20"/>
      <c r="P3611" s="20"/>
      <c r="Q3611" s="20"/>
      <c r="R3611" s="20"/>
    </row>
    <row r="3612" spans="13:18" x14ac:dyDescent="0.25">
      <c r="M3612" s="20"/>
      <c r="N3612" s="20"/>
      <c r="O3612" s="20"/>
      <c r="P3612" s="20"/>
      <c r="Q3612" s="20"/>
      <c r="R3612" s="20"/>
    </row>
    <row r="3613" spans="13:18" x14ac:dyDescent="0.25">
      <c r="M3613" s="20"/>
      <c r="N3613" s="20"/>
      <c r="O3613" s="20"/>
      <c r="P3613" s="20"/>
      <c r="Q3613" s="20"/>
      <c r="R3613" s="20"/>
    </row>
    <row r="3614" spans="13:18" x14ac:dyDescent="0.25">
      <c r="M3614" s="20"/>
      <c r="N3614" s="20"/>
      <c r="O3614" s="20"/>
      <c r="P3614" s="20"/>
      <c r="Q3614" s="20"/>
      <c r="R3614" s="20"/>
    </row>
    <row r="3615" spans="13:18" x14ac:dyDescent="0.25">
      <c r="M3615" s="20"/>
      <c r="N3615" s="20"/>
      <c r="O3615" s="20"/>
      <c r="P3615" s="20"/>
      <c r="Q3615" s="20"/>
      <c r="R3615" s="20"/>
    </row>
    <row r="3616" spans="13:18" x14ac:dyDescent="0.25">
      <c r="M3616" s="20"/>
      <c r="N3616" s="20"/>
      <c r="O3616" s="20"/>
      <c r="P3616" s="20"/>
      <c r="Q3616" s="20"/>
      <c r="R3616" s="20"/>
    </row>
    <row r="3617" spans="13:18" x14ac:dyDescent="0.25">
      <c r="M3617" s="20"/>
      <c r="N3617" s="20"/>
      <c r="O3617" s="20"/>
      <c r="P3617" s="20"/>
      <c r="Q3617" s="20"/>
      <c r="R3617" s="20"/>
    </row>
    <row r="3618" spans="13:18" x14ac:dyDescent="0.25">
      <c r="M3618" s="20"/>
      <c r="N3618" s="20"/>
      <c r="O3618" s="20"/>
      <c r="P3618" s="20"/>
      <c r="Q3618" s="20"/>
      <c r="R3618" s="20"/>
    </row>
    <row r="3619" spans="13:18" x14ac:dyDescent="0.25">
      <c r="M3619" s="20"/>
      <c r="N3619" s="20"/>
      <c r="O3619" s="20"/>
      <c r="P3619" s="20"/>
      <c r="Q3619" s="20"/>
      <c r="R3619" s="20"/>
    </row>
    <row r="3620" spans="13:18" x14ac:dyDescent="0.25">
      <c r="M3620" s="20"/>
      <c r="N3620" s="20"/>
      <c r="O3620" s="20"/>
      <c r="P3620" s="20"/>
      <c r="Q3620" s="20"/>
      <c r="R3620" s="20"/>
    </row>
    <row r="3621" spans="13:18" x14ac:dyDescent="0.25">
      <c r="M3621" s="20"/>
      <c r="N3621" s="20"/>
      <c r="O3621" s="20"/>
      <c r="P3621" s="20"/>
      <c r="Q3621" s="20"/>
      <c r="R3621" s="20"/>
    </row>
    <row r="3622" spans="13:18" x14ac:dyDescent="0.25">
      <c r="M3622" s="20"/>
      <c r="N3622" s="20"/>
      <c r="O3622" s="20"/>
      <c r="P3622" s="20"/>
      <c r="Q3622" s="20"/>
      <c r="R3622" s="20"/>
    </row>
    <row r="3623" spans="13:18" x14ac:dyDescent="0.25">
      <c r="M3623" s="20"/>
      <c r="N3623" s="20"/>
      <c r="O3623" s="20"/>
      <c r="P3623" s="20"/>
      <c r="Q3623" s="20"/>
      <c r="R3623" s="20"/>
    </row>
    <row r="3624" spans="13:18" x14ac:dyDescent="0.25">
      <c r="M3624" s="20"/>
      <c r="N3624" s="20"/>
      <c r="O3624" s="20"/>
      <c r="P3624" s="20"/>
      <c r="Q3624" s="20"/>
      <c r="R3624" s="20"/>
    </row>
    <row r="3625" spans="13:18" x14ac:dyDescent="0.25">
      <c r="M3625" s="20"/>
      <c r="N3625" s="20"/>
      <c r="O3625" s="20"/>
      <c r="P3625" s="20"/>
      <c r="Q3625" s="20"/>
      <c r="R3625" s="20"/>
    </row>
    <row r="3626" spans="13:18" x14ac:dyDescent="0.25">
      <c r="M3626" s="20"/>
      <c r="N3626" s="20"/>
      <c r="O3626" s="20"/>
      <c r="P3626" s="20"/>
      <c r="Q3626" s="20"/>
      <c r="R3626" s="20"/>
    </row>
    <row r="3627" spans="13:18" x14ac:dyDescent="0.25">
      <c r="M3627" s="20"/>
      <c r="N3627" s="20"/>
      <c r="O3627" s="20"/>
      <c r="P3627" s="20"/>
      <c r="Q3627" s="20"/>
      <c r="R3627" s="20"/>
    </row>
    <row r="3628" spans="13:18" x14ac:dyDescent="0.25">
      <c r="M3628" s="20"/>
      <c r="N3628" s="20"/>
      <c r="O3628" s="20"/>
      <c r="P3628" s="20"/>
      <c r="Q3628" s="20"/>
      <c r="R3628" s="20"/>
    </row>
    <row r="3629" spans="13:18" x14ac:dyDescent="0.25">
      <c r="M3629" s="20"/>
      <c r="N3629" s="20"/>
      <c r="O3629" s="20"/>
      <c r="P3629" s="20"/>
      <c r="Q3629" s="20"/>
      <c r="R3629" s="20"/>
    </row>
    <row r="3630" spans="13:18" x14ac:dyDescent="0.25">
      <c r="M3630" s="20"/>
      <c r="N3630" s="20"/>
      <c r="O3630" s="20"/>
      <c r="P3630" s="20"/>
      <c r="Q3630" s="20"/>
      <c r="R3630" s="20"/>
    </row>
    <row r="3631" spans="13:18" x14ac:dyDescent="0.25">
      <c r="M3631" s="20"/>
      <c r="N3631" s="20"/>
      <c r="O3631" s="20"/>
      <c r="P3631" s="20"/>
      <c r="Q3631" s="20"/>
      <c r="R3631" s="20"/>
    </row>
    <row r="3632" spans="13:18" x14ac:dyDescent="0.25">
      <c r="M3632" s="20"/>
      <c r="N3632" s="20"/>
      <c r="O3632" s="20"/>
      <c r="P3632" s="20"/>
      <c r="Q3632" s="20"/>
      <c r="R3632" s="20"/>
    </row>
    <row r="3633" spans="13:18" x14ac:dyDescent="0.25">
      <c r="M3633" s="20"/>
      <c r="N3633" s="20"/>
      <c r="O3633" s="20"/>
      <c r="P3633" s="20"/>
      <c r="Q3633" s="20"/>
      <c r="R3633" s="20"/>
    </row>
    <row r="3634" spans="13:18" x14ac:dyDescent="0.25">
      <c r="M3634" s="20"/>
      <c r="N3634" s="20"/>
      <c r="O3634" s="20"/>
      <c r="P3634" s="20"/>
      <c r="Q3634" s="20"/>
      <c r="R3634" s="20"/>
    </row>
    <row r="3635" spans="13:18" x14ac:dyDescent="0.25">
      <c r="M3635" s="20"/>
      <c r="N3635" s="20"/>
      <c r="O3635" s="20"/>
      <c r="P3635" s="20"/>
      <c r="Q3635" s="20"/>
      <c r="R3635" s="20"/>
    </row>
    <row r="3636" spans="13:18" x14ac:dyDescent="0.25">
      <c r="M3636" s="20"/>
      <c r="N3636" s="20"/>
      <c r="O3636" s="20"/>
      <c r="P3636" s="20"/>
      <c r="Q3636" s="20"/>
      <c r="R3636" s="20"/>
    </row>
    <row r="3637" spans="13:18" x14ac:dyDescent="0.25">
      <c r="M3637" s="20"/>
      <c r="N3637" s="20"/>
      <c r="O3637" s="20"/>
      <c r="P3637" s="20"/>
      <c r="Q3637" s="20"/>
      <c r="R3637" s="20"/>
    </row>
    <row r="3638" spans="13:18" x14ac:dyDescent="0.25">
      <c r="M3638" s="20"/>
      <c r="N3638" s="20"/>
      <c r="O3638" s="20"/>
      <c r="P3638" s="20"/>
      <c r="Q3638" s="20"/>
      <c r="R3638" s="20"/>
    </row>
    <row r="3639" spans="13:18" x14ac:dyDescent="0.25">
      <c r="M3639" s="20"/>
      <c r="N3639" s="20"/>
      <c r="O3639" s="20"/>
      <c r="P3639" s="20"/>
      <c r="Q3639" s="20"/>
      <c r="R3639" s="20"/>
    </row>
    <row r="3640" spans="13:18" x14ac:dyDescent="0.25">
      <c r="M3640" s="20"/>
      <c r="N3640" s="20"/>
      <c r="O3640" s="20"/>
      <c r="P3640" s="20"/>
      <c r="Q3640" s="20"/>
      <c r="R3640" s="20"/>
    </row>
    <row r="3641" spans="13:18" x14ac:dyDescent="0.25">
      <c r="M3641" s="20"/>
      <c r="N3641" s="20"/>
      <c r="O3641" s="20"/>
      <c r="P3641" s="20"/>
      <c r="Q3641" s="20"/>
      <c r="R3641" s="20"/>
    </row>
    <row r="3642" spans="13:18" x14ac:dyDescent="0.25">
      <c r="M3642" s="20"/>
      <c r="N3642" s="20"/>
      <c r="O3642" s="20"/>
      <c r="P3642" s="20"/>
      <c r="Q3642" s="20"/>
      <c r="R3642" s="20"/>
    </row>
    <row r="3643" spans="13:18" x14ac:dyDescent="0.25">
      <c r="M3643" s="20"/>
      <c r="N3643" s="20"/>
      <c r="O3643" s="20"/>
      <c r="P3643" s="20"/>
      <c r="Q3643" s="20"/>
      <c r="R3643" s="20"/>
    </row>
    <row r="3644" spans="13:18" x14ac:dyDescent="0.25">
      <c r="M3644" s="20"/>
      <c r="N3644" s="20"/>
      <c r="O3644" s="20"/>
      <c r="P3644" s="20"/>
      <c r="Q3644" s="20"/>
      <c r="R3644" s="20"/>
    </row>
    <row r="3645" spans="13:18" x14ac:dyDescent="0.25">
      <c r="M3645" s="20"/>
      <c r="N3645" s="20"/>
      <c r="O3645" s="20"/>
      <c r="P3645" s="20"/>
      <c r="Q3645" s="20"/>
      <c r="R3645" s="20"/>
    </row>
    <row r="3646" spans="13:18" x14ac:dyDescent="0.25">
      <c r="M3646" s="20"/>
      <c r="N3646" s="20"/>
      <c r="O3646" s="20"/>
      <c r="P3646" s="20"/>
      <c r="Q3646" s="20"/>
      <c r="R3646" s="20"/>
    </row>
    <row r="3647" spans="13:18" x14ac:dyDescent="0.25">
      <c r="M3647" s="20"/>
      <c r="N3647" s="20"/>
      <c r="O3647" s="20"/>
      <c r="P3647" s="20"/>
      <c r="Q3647" s="20"/>
      <c r="R3647" s="20"/>
    </row>
    <row r="3648" spans="13:18" x14ac:dyDescent="0.25">
      <c r="M3648" s="20"/>
      <c r="N3648" s="20"/>
      <c r="O3648" s="20"/>
      <c r="P3648" s="20"/>
      <c r="Q3648" s="20"/>
      <c r="R3648" s="20"/>
    </row>
    <row r="3649" spans="13:18" x14ac:dyDescent="0.25">
      <c r="M3649" s="20"/>
      <c r="N3649" s="20"/>
      <c r="O3649" s="20"/>
      <c r="P3649" s="20"/>
      <c r="Q3649" s="20"/>
      <c r="R3649" s="20"/>
    </row>
    <row r="3650" spans="13:18" x14ac:dyDescent="0.25">
      <c r="M3650" s="20"/>
      <c r="N3650" s="20"/>
      <c r="O3650" s="20"/>
      <c r="P3650" s="20"/>
      <c r="Q3650" s="20"/>
      <c r="R3650" s="20"/>
    </row>
    <row r="3651" spans="13:18" x14ac:dyDescent="0.25">
      <c r="M3651" s="20"/>
      <c r="N3651" s="20"/>
      <c r="O3651" s="20"/>
      <c r="P3651" s="20"/>
      <c r="Q3651" s="20"/>
      <c r="R3651" s="20"/>
    </row>
    <row r="3652" spans="13:18" x14ac:dyDescent="0.25">
      <c r="M3652" s="20"/>
      <c r="N3652" s="20"/>
      <c r="O3652" s="20"/>
      <c r="P3652" s="20"/>
      <c r="Q3652" s="20"/>
      <c r="R3652" s="20"/>
    </row>
    <row r="3653" spans="13:18" x14ac:dyDescent="0.25">
      <c r="M3653" s="20"/>
      <c r="N3653" s="20"/>
      <c r="O3653" s="20"/>
      <c r="P3653" s="20"/>
      <c r="Q3653" s="20"/>
      <c r="R3653" s="20"/>
    </row>
    <row r="3654" spans="13:18" x14ac:dyDescent="0.25">
      <c r="M3654" s="20"/>
      <c r="N3654" s="20"/>
      <c r="O3654" s="20"/>
      <c r="P3654" s="20"/>
      <c r="Q3654" s="20"/>
      <c r="R3654" s="20"/>
    </row>
    <row r="3655" spans="13:18" x14ac:dyDescent="0.25">
      <c r="M3655" s="20"/>
      <c r="N3655" s="20"/>
      <c r="O3655" s="20"/>
      <c r="P3655" s="20"/>
      <c r="Q3655" s="20"/>
      <c r="R3655" s="20"/>
    </row>
    <row r="3656" spans="13:18" x14ac:dyDescent="0.25">
      <c r="M3656" s="20"/>
      <c r="N3656" s="20"/>
      <c r="O3656" s="20"/>
      <c r="P3656" s="20"/>
      <c r="Q3656" s="20"/>
      <c r="R3656" s="20"/>
    </row>
    <row r="3657" spans="13:18" x14ac:dyDescent="0.25">
      <c r="M3657" s="20"/>
      <c r="N3657" s="20"/>
      <c r="O3657" s="20"/>
      <c r="P3657" s="20"/>
      <c r="Q3657" s="20"/>
      <c r="R3657" s="20"/>
    </row>
    <row r="3658" spans="13:18" x14ac:dyDescent="0.25">
      <c r="M3658" s="20"/>
      <c r="N3658" s="20"/>
      <c r="O3658" s="20"/>
      <c r="P3658" s="20"/>
      <c r="Q3658" s="20"/>
      <c r="R3658" s="20"/>
    </row>
    <row r="3659" spans="13:18" x14ac:dyDescent="0.25">
      <c r="M3659" s="20"/>
      <c r="N3659" s="20"/>
      <c r="O3659" s="20"/>
      <c r="P3659" s="20"/>
      <c r="Q3659" s="20"/>
      <c r="R3659" s="20"/>
    </row>
    <row r="3660" spans="13:18" x14ac:dyDescent="0.25">
      <c r="M3660" s="20"/>
      <c r="N3660" s="20"/>
      <c r="O3660" s="20"/>
      <c r="P3660" s="20"/>
      <c r="Q3660" s="20"/>
      <c r="R3660" s="20"/>
    </row>
    <row r="3661" spans="13:18" x14ac:dyDescent="0.25">
      <c r="M3661" s="20"/>
      <c r="N3661" s="20"/>
      <c r="O3661" s="20"/>
      <c r="P3661" s="20"/>
      <c r="Q3661" s="20"/>
      <c r="R3661" s="20"/>
    </row>
    <row r="3662" spans="13:18" x14ac:dyDescent="0.25">
      <c r="M3662" s="20"/>
      <c r="N3662" s="20"/>
      <c r="O3662" s="20"/>
      <c r="P3662" s="20"/>
      <c r="Q3662" s="20"/>
      <c r="R3662" s="20"/>
    </row>
    <row r="3663" spans="13:18" x14ac:dyDescent="0.25">
      <c r="M3663" s="20"/>
      <c r="N3663" s="20"/>
      <c r="O3663" s="20"/>
      <c r="P3663" s="20"/>
      <c r="Q3663" s="20"/>
      <c r="R3663" s="20"/>
    </row>
    <row r="3664" spans="13:18" x14ac:dyDescent="0.25">
      <c r="M3664" s="20"/>
      <c r="N3664" s="20"/>
      <c r="O3664" s="20"/>
      <c r="P3664" s="20"/>
      <c r="Q3664" s="20"/>
      <c r="R3664" s="20"/>
    </row>
    <row r="3665" spans="13:18" x14ac:dyDescent="0.25">
      <c r="M3665" s="20"/>
      <c r="N3665" s="20"/>
      <c r="O3665" s="20"/>
      <c r="P3665" s="20"/>
      <c r="Q3665" s="20"/>
      <c r="R3665" s="20"/>
    </row>
    <row r="3666" spans="13:18" x14ac:dyDescent="0.25">
      <c r="M3666" s="20"/>
      <c r="N3666" s="20"/>
      <c r="O3666" s="20"/>
      <c r="P3666" s="20"/>
      <c r="Q3666" s="20"/>
      <c r="R3666" s="20"/>
    </row>
    <row r="3667" spans="13:18" x14ac:dyDescent="0.25">
      <c r="M3667" s="20"/>
      <c r="N3667" s="20"/>
      <c r="O3667" s="20"/>
      <c r="P3667" s="20"/>
      <c r="Q3667" s="20"/>
      <c r="R3667" s="20"/>
    </row>
    <row r="3668" spans="13:18" x14ac:dyDescent="0.25">
      <c r="M3668" s="20"/>
      <c r="N3668" s="20"/>
      <c r="O3668" s="20"/>
      <c r="P3668" s="20"/>
      <c r="Q3668" s="20"/>
      <c r="R3668" s="20"/>
    </row>
    <row r="3669" spans="13:18" x14ac:dyDescent="0.25">
      <c r="M3669" s="20"/>
      <c r="N3669" s="20"/>
      <c r="O3669" s="20"/>
      <c r="P3669" s="20"/>
      <c r="Q3669" s="20"/>
      <c r="R3669" s="20"/>
    </row>
    <row r="3670" spans="13:18" x14ac:dyDescent="0.25">
      <c r="M3670" s="20"/>
      <c r="N3670" s="20"/>
      <c r="O3670" s="20"/>
      <c r="P3670" s="20"/>
      <c r="Q3670" s="20"/>
      <c r="R3670" s="20"/>
    </row>
    <row r="3671" spans="13:18" x14ac:dyDescent="0.25">
      <c r="M3671" s="20"/>
      <c r="N3671" s="20"/>
      <c r="O3671" s="20"/>
      <c r="P3671" s="20"/>
      <c r="Q3671" s="20"/>
      <c r="R3671" s="20"/>
    </row>
    <row r="3672" spans="13:18" x14ac:dyDescent="0.25">
      <c r="M3672" s="20"/>
      <c r="N3672" s="20"/>
      <c r="O3672" s="20"/>
      <c r="P3672" s="20"/>
      <c r="Q3672" s="20"/>
      <c r="R3672" s="20"/>
    </row>
    <row r="3673" spans="13:18" x14ac:dyDescent="0.25">
      <c r="M3673" s="20"/>
      <c r="N3673" s="20"/>
      <c r="O3673" s="20"/>
      <c r="P3673" s="20"/>
      <c r="Q3673" s="20"/>
      <c r="R3673" s="20"/>
    </row>
    <row r="3674" spans="13:18" x14ac:dyDescent="0.25">
      <c r="M3674" s="20"/>
      <c r="N3674" s="20"/>
      <c r="O3674" s="20"/>
      <c r="P3674" s="20"/>
      <c r="Q3674" s="20"/>
      <c r="R3674" s="20"/>
    </row>
    <row r="3675" spans="13:18" x14ac:dyDescent="0.25">
      <c r="M3675" s="20"/>
      <c r="N3675" s="20"/>
      <c r="O3675" s="20"/>
      <c r="P3675" s="20"/>
      <c r="Q3675" s="20"/>
      <c r="R3675" s="20"/>
    </row>
    <row r="3676" spans="13:18" x14ac:dyDescent="0.25">
      <c r="M3676" s="20"/>
      <c r="N3676" s="20"/>
      <c r="O3676" s="20"/>
      <c r="P3676" s="20"/>
      <c r="Q3676" s="20"/>
      <c r="R3676" s="20"/>
    </row>
    <row r="3677" spans="13:18" x14ac:dyDescent="0.25">
      <c r="M3677" s="20"/>
      <c r="N3677" s="20"/>
      <c r="O3677" s="20"/>
      <c r="P3677" s="20"/>
      <c r="Q3677" s="20"/>
      <c r="R3677" s="20"/>
    </row>
    <row r="3678" spans="13:18" x14ac:dyDescent="0.25">
      <c r="M3678" s="20"/>
      <c r="N3678" s="20"/>
      <c r="O3678" s="20"/>
      <c r="P3678" s="20"/>
      <c r="Q3678" s="20"/>
      <c r="R3678" s="20"/>
    </row>
    <row r="3679" spans="13:18" x14ac:dyDescent="0.25">
      <c r="M3679" s="20"/>
      <c r="N3679" s="20"/>
      <c r="O3679" s="20"/>
      <c r="P3679" s="20"/>
      <c r="Q3679" s="20"/>
      <c r="R3679" s="20"/>
    </row>
    <row r="3680" spans="13:18" x14ac:dyDescent="0.25">
      <c r="M3680" s="20"/>
      <c r="N3680" s="20"/>
      <c r="O3680" s="20"/>
      <c r="P3680" s="20"/>
      <c r="Q3680" s="20"/>
      <c r="R3680" s="20"/>
    </row>
    <row r="3681" spans="13:18" x14ac:dyDescent="0.25">
      <c r="M3681" s="20"/>
      <c r="N3681" s="20"/>
      <c r="O3681" s="20"/>
      <c r="P3681" s="20"/>
      <c r="Q3681" s="20"/>
      <c r="R3681" s="20"/>
    </row>
    <row r="3682" spans="13:18" x14ac:dyDescent="0.25">
      <c r="M3682" s="20"/>
      <c r="N3682" s="20"/>
      <c r="O3682" s="20"/>
      <c r="P3682" s="20"/>
      <c r="Q3682" s="20"/>
      <c r="R3682" s="20"/>
    </row>
    <row r="3683" spans="13:18" x14ac:dyDescent="0.25">
      <c r="M3683" s="20"/>
      <c r="N3683" s="20"/>
      <c r="O3683" s="20"/>
      <c r="P3683" s="20"/>
      <c r="Q3683" s="20"/>
      <c r="R3683" s="20"/>
    </row>
    <row r="3684" spans="13:18" x14ac:dyDescent="0.25">
      <c r="M3684" s="20"/>
      <c r="N3684" s="20"/>
      <c r="O3684" s="20"/>
      <c r="P3684" s="20"/>
      <c r="Q3684" s="20"/>
      <c r="R3684" s="20"/>
    </row>
    <row r="3685" spans="13:18" x14ac:dyDescent="0.25">
      <c r="M3685" s="20"/>
      <c r="N3685" s="20"/>
      <c r="O3685" s="20"/>
      <c r="P3685" s="20"/>
      <c r="Q3685" s="20"/>
      <c r="R3685" s="20"/>
    </row>
    <row r="3686" spans="13:18" x14ac:dyDescent="0.25">
      <c r="M3686" s="20"/>
      <c r="N3686" s="20"/>
      <c r="O3686" s="20"/>
      <c r="P3686" s="20"/>
      <c r="Q3686" s="20"/>
      <c r="R3686" s="20"/>
    </row>
    <row r="3687" spans="13:18" x14ac:dyDescent="0.25">
      <c r="M3687" s="20"/>
      <c r="N3687" s="20"/>
      <c r="O3687" s="20"/>
      <c r="P3687" s="20"/>
      <c r="Q3687" s="20"/>
      <c r="R3687" s="20"/>
    </row>
    <row r="3688" spans="13:18" x14ac:dyDescent="0.25">
      <c r="M3688" s="20"/>
      <c r="N3688" s="20"/>
      <c r="O3688" s="20"/>
      <c r="P3688" s="20"/>
      <c r="Q3688" s="20"/>
      <c r="R3688" s="20"/>
    </row>
    <row r="3689" spans="13:18" x14ac:dyDescent="0.25">
      <c r="M3689" s="20"/>
      <c r="N3689" s="20"/>
      <c r="O3689" s="20"/>
      <c r="P3689" s="20"/>
      <c r="Q3689" s="20"/>
      <c r="R3689" s="20"/>
    </row>
    <row r="3690" spans="13:18" x14ac:dyDescent="0.25">
      <c r="M3690" s="20"/>
      <c r="N3690" s="20"/>
      <c r="O3690" s="20"/>
      <c r="P3690" s="20"/>
      <c r="Q3690" s="20"/>
      <c r="R3690" s="20"/>
    </row>
    <row r="3691" spans="13:18" x14ac:dyDescent="0.25">
      <c r="M3691" s="20"/>
      <c r="N3691" s="20"/>
      <c r="O3691" s="20"/>
      <c r="P3691" s="20"/>
      <c r="Q3691" s="20"/>
      <c r="R3691" s="20"/>
    </row>
    <row r="3692" spans="13:18" x14ac:dyDescent="0.25">
      <c r="M3692" s="20"/>
      <c r="N3692" s="20"/>
      <c r="O3692" s="20"/>
      <c r="P3692" s="20"/>
      <c r="Q3692" s="20"/>
      <c r="R3692" s="20"/>
    </row>
    <row r="3693" spans="13:18" x14ac:dyDescent="0.25">
      <c r="M3693" s="20"/>
      <c r="N3693" s="20"/>
      <c r="O3693" s="20"/>
      <c r="P3693" s="20"/>
      <c r="Q3693" s="20"/>
      <c r="R3693" s="20"/>
    </row>
    <row r="3694" spans="13:18" x14ac:dyDescent="0.25">
      <c r="M3694" s="20"/>
      <c r="N3694" s="20"/>
      <c r="O3694" s="20"/>
      <c r="P3694" s="20"/>
      <c r="Q3694" s="20"/>
      <c r="R3694" s="20"/>
    </row>
    <row r="3695" spans="13:18" x14ac:dyDescent="0.25">
      <c r="M3695" s="20"/>
      <c r="N3695" s="20"/>
      <c r="O3695" s="20"/>
      <c r="P3695" s="20"/>
      <c r="Q3695" s="20"/>
      <c r="R3695" s="20"/>
    </row>
    <row r="3696" spans="13:18" x14ac:dyDescent="0.25">
      <c r="M3696" s="20"/>
      <c r="N3696" s="20"/>
      <c r="O3696" s="20"/>
      <c r="P3696" s="20"/>
      <c r="Q3696" s="20"/>
      <c r="R3696" s="20"/>
    </row>
    <row r="3697" spans="13:18" x14ac:dyDescent="0.25">
      <c r="M3697" s="20"/>
      <c r="N3697" s="20"/>
      <c r="O3697" s="20"/>
      <c r="P3697" s="20"/>
      <c r="Q3697" s="20"/>
      <c r="R3697" s="20"/>
    </row>
    <row r="3698" spans="13:18" x14ac:dyDescent="0.25">
      <c r="M3698" s="20"/>
      <c r="N3698" s="20"/>
      <c r="O3698" s="20"/>
      <c r="P3698" s="20"/>
      <c r="Q3698" s="20"/>
      <c r="R3698" s="20"/>
    </row>
    <row r="3699" spans="13:18" x14ac:dyDescent="0.25">
      <c r="M3699" s="20"/>
      <c r="N3699" s="20"/>
      <c r="O3699" s="20"/>
      <c r="P3699" s="20"/>
      <c r="Q3699" s="20"/>
      <c r="R3699" s="20"/>
    </row>
    <row r="3700" spans="13:18" x14ac:dyDescent="0.25">
      <c r="M3700" s="20"/>
      <c r="N3700" s="20"/>
      <c r="O3700" s="20"/>
      <c r="P3700" s="20"/>
      <c r="Q3700" s="20"/>
      <c r="R3700" s="20"/>
    </row>
    <row r="3701" spans="13:18" x14ac:dyDescent="0.25">
      <c r="M3701" s="20"/>
      <c r="N3701" s="20"/>
      <c r="O3701" s="20"/>
      <c r="P3701" s="20"/>
      <c r="Q3701" s="20"/>
      <c r="R3701" s="20"/>
    </row>
    <row r="3702" spans="13:18" x14ac:dyDescent="0.25">
      <c r="M3702" s="20"/>
      <c r="N3702" s="20"/>
      <c r="O3702" s="20"/>
      <c r="P3702" s="20"/>
      <c r="Q3702" s="20"/>
      <c r="R3702" s="20"/>
    </row>
    <row r="3703" spans="13:18" x14ac:dyDescent="0.25">
      <c r="M3703" s="20"/>
      <c r="N3703" s="20"/>
      <c r="O3703" s="20"/>
      <c r="P3703" s="20"/>
      <c r="Q3703" s="20"/>
      <c r="R3703" s="20"/>
    </row>
    <row r="3704" spans="13:18" x14ac:dyDescent="0.25">
      <c r="M3704" s="20"/>
      <c r="N3704" s="20"/>
      <c r="O3704" s="20"/>
      <c r="P3704" s="20"/>
      <c r="Q3704" s="20"/>
      <c r="R3704" s="20"/>
    </row>
    <row r="3705" spans="13:18" x14ac:dyDescent="0.25">
      <c r="M3705" s="20"/>
      <c r="N3705" s="20"/>
      <c r="O3705" s="20"/>
      <c r="P3705" s="20"/>
      <c r="Q3705" s="20"/>
      <c r="R3705" s="20"/>
    </row>
    <row r="3706" spans="13:18" x14ac:dyDescent="0.25">
      <c r="M3706" s="20"/>
      <c r="N3706" s="20"/>
      <c r="O3706" s="20"/>
      <c r="P3706" s="20"/>
      <c r="Q3706" s="20"/>
      <c r="R3706" s="20"/>
    </row>
    <row r="3707" spans="13:18" x14ac:dyDescent="0.25">
      <c r="M3707" s="20"/>
      <c r="N3707" s="20"/>
      <c r="O3707" s="20"/>
      <c r="P3707" s="20"/>
      <c r="Q3707" s="20"/>
      <c r="R3707" s="20"/>
    </row>
    <row r="3708" spans="13:18" x14ac:dyDescent="0.25">
      <c r="M3708" s="20"/>
      <c r="N3708" s="20"/>
      <c r="O3708" s="20"/>
      <c r="P3708" s="20"/>
      <c r="Q3708" s="20"/>
      <c r="R3708" s="20"/>
    </row>
    <row r="3709" spans="13:18" x14ac:dyDescent="0.25">
      <c r="M3709" s="20"/>
      <c r="N3709" s="20"/>
      <c r="O3709" s="20"/>
      <c r="P3709" s="20"/>
      <c r="Q3709" s="20"/>
      <c r="R3709" s="20"/>
    </row>
    <row r="3710" spans="13:18" x14ac:dyDescent="0.25">
      <c r="M3710" s="20"/>
      <c r="N3710" s="20"/>
      <c r="O3710" s="20"/>
      <c r="P3710" s="20"/>
      <c r="Q3710" s="20"/>
      <c r="R3710" s="20"/>
    </row>
    <row r="3711" spans="13:18" x14ac:dyDescent="0.25">
      <c r="M3711" s="20"/>
      <c r="N3711" s="20"/>
      <c r="O3711" s="20"/>
      <c r="P3711" s="20"/>
      <c r="Q3711" s="20"/>
      <c r="R3711" s="20"/>
    </row>
    <row r="3712" spans="13:18" x14ac:dyDescent="0.25">
      <c r="M3712" s="20"/>
      <c r="N3712" s="20"/>
      <c r="O3712" s="20"/>
      <c r="P3712" s="20"/>
      <c r="Q3712" s="20"/>
      <c r="R3712" s="20"/>
    </row>
    <row r="3713" spans="13:18" x14ac:dyDescent="0.25">
      <c r="M3713" s="20"/>
      <c r="N3713" s="20"/>
      <c r="O3713" s="20"/>
      <c r="P3713" s="20"/>
      <c r="Q3713" s="20"/>
      <c r="R3713" s="20"/>
    </row>
    <row r="3714" spans="13:18" x14ac:dyDescent="0.25">
      <c r="M3714" s="20"/>
      <c r="N3714" s="20"/>
      <c r="O3714" s="20"/>
      <c r="P3714" s="20"/>
      <c r="Q3714" s="20"/>
      <c r="R3714" s="20"/>
    </row>
    <row r="3715" spans="13:18" x14ac:dyDescent="0.25">
      <c r="M3715" s="20"/>
      <c r="N3715" s="20"/>
      <c r="O3715" s="20"/>
      <c r="P3715" s="20"/>
      <c r="Q3715" s="20"/>
      <c r="R3715" s="20"/>
    </row>
    <row r="3716" spans="13:18" x14ac:dyDescent="0.25">
      <c r="M3716" s="20"/>
      <c r="N3716" s="20"/>
      <c r="O3716" s="20"/>
      <c r="P3716" s="20"/>
      <c r="Q3716" s="20"/>
      <c r="R3716" s="20"/>
    </row>
    <row r="3717" spans="13:18" x14ac:dyDescent="0.25">
      <c r="M3717" s="20"/>
      <c r="N3717" s="20"/>
      <c r="O3717" s="20"/>
      <c r="P3717" s="20"/>
      <c r="Q3717" s="20"/>
      <c r="R3717" s="20"/>
    </row>
    <row r="3718" spans="13:18" x14ac:dyDescent="0.25">
      <c r="M3718" s="20"/>
      <c r="N3718" s="20"/>
      <c r="O3718" s="20"/>
      <c r="P3718" s="20"/>
      <c r="Q3718" s="20"/>
      <c r="R3718" s="20"/>
    </row>
    <row r="3719" spans="13:18" x14ac:dyDescent="0.25">
      <c r="M3719" s="20"/>
      <c r="N3719" s="20"/>
      <c r="O3719" s="20"/>
      <c r="P3719" s="20"/>
      <c r="Q3719" s="20"/>
      <c r="R3719" s="20"/>
    </row>
    <row r="3720" spans="13:18" x14ac:dyDescent="0.25">
      <c r="M3720" s="20"/>
      <c r="N3720" s="20"/>
      <c r="O3720" s="20"/>
      <c r="P3720" s="20"/>
      <c r="Q3720" s="20"/>
      <c r="R3720" s="20"/>
    </row>
    <row r="3721" spans="13:18" x14ac:dyDescent="0.25">
      <c r="M3721" s="20"/>
      <c r="N3721" s="20"/>
      <c r="O3721" s="20"/>
      <c r="P3721" s="20"/>
      <c r="Q3721" s="20"/>
      <c r="R3721" s="20"/>
    </row>
    <row r="3722" spans="13:18" x14ac:dyDescent="0.25">
      <c r="M3722" s="20"/>
      <c r="N3722" s="20"/>
      <c r="O3722" s="20"/>
      <c r="P3722" s="20"/>
      <c r="Q3722" s="20"/>
      <c r="R3722" s="20"/>
    </row>
    <row r="3723" spans="13:18" x14ac:dyDescent="0.25">
      <c r="M3723" s="20"/>
      <c r="N3723" s="20"/>
      <c r="O3723" s="20"/>
      <c r="P3723" s="20"/>
      <c r="Q3723" s="20"/>
      <c r="R3723" s="20"/>
    </row>
    <row r="3724" spans="13:18" x14ac:dyDescent="0.25">
      <c r="M3724" s="20"/>
      <c r="N3724" s="20"/>
      <c r="O3724" s="20"/>
      <c r="P3724" s="20"/>
      <c r="Q3724" s="20"/>
      <c r="R3724" s="20"/>
    </row>
    <row r="3725" spans="13:18" x14ac:dyDescent="0.25">
      <c r="M3725" s="20"/>
      <c r="N3725" s="20"/>
      <c r="O3725" s="20"/>
      <c r="P3725" s="20"/>
      <c r="Q3725" s="20"/>
      <c r="R3725" s="20"/>
    </row>
    <row r="3726" spans="13:18" x14ac:dyDescent="0.25">
      <c r="M3726" s="20"/>
      <c r="N3726" s="20"/>
      <c r="O3726" s="20"/>
      <c r="P3726" s="20"/>
      <c r="Q3726" s="20"/>
      <c r="R3726" s="20"/>
    </row>
    <row r="3727" spans="13:18" x14ac:dyDescent="0.25">
      <c r="M3727" s="20"/>
      <c r="N3727" s="20"/>
      <c r="O3727" s="20"/>
      <c r="P3727" s="20"/>
      <c r="Q3727" s="20"/>
      <c r="R3727" s="20"/>
    </row>
    <row r="3728" spans="13:18" x14ac:dyDescent="0.25">
      <c r="M3728" s="20"/>
      <c r="N3728" s="20"/>
      <c r="O3728" s="20"/>
      <c r="P3728" s="20"/>
      <c r="Q3728" s="20"/>
      <c r="R3728" s="20"/>
    </row>
    <row r="3729" spans="13:18" x14ac:dyDescent="0.25">
      <c r="M3729" s="20"/>
      <c r="N3729" s="20"/>
      <c r="O3729" s="20"/>
      <c r="P3729" s="20"/>
      <c r="Q3729" s="20"/>
      <c r="R3729" s="20"/>
    </row>
    <row r="3730" spans="13:18" x14ac:dyDescent="0.25">
      <c r="M3730" s="20"/>
      <c r="N3730" s="20"/>
      <c r="O3730" s="20"/>
      <c r="P3730" s="20"/>
      <c r="Q3730" s="20"/>
      <c r="R3730" s="20"/>
    </row>
    <row r="3731" spans="13:18" x14ac:dyDescent="0.25">
      <c r="M3731" s="20"/>
      <c r="N3731" s="20"/>
      <c r="O3731" s="20"/>
      <c r="P3731" s="20"/>
      <c r="Q3731" s="20"/>
      <c r="R3731" s="20"/>
    </row>
    <row r="3732" spans="13:18" x14ac:dyDescent="0.25">
      <c r="M3732" s="20"/>
      <c r="N3732" s="20"/>
      <c r="O3732" s="20"/>
      <c r="P3732" s="20"/>
      <c r="Q3732" s="20"/>
      <c r="R3732" s="20"/>
    </row>
    <row r="3733" spans="13:18" x14ac:dyDescent="0.25">
      <c r="M3733" s="20"/>
      <c r="N3733" s="20"/>
      <c r="O3733" s="20"/>
      <c r="P3733" s="20"/>
      <c r="Q3733" s="20"/>
      <c r="R3733" s="20"/>
    </row>
    <row r="3734" spans="13:18" x14ac:dyDescent="0.25">
      <c r="M3734" s="20"/>
      <c r="N3734" s="20"/>
      <c r="O3734" s="20"/>
      <c r="P3734" s="20"/>
      <c r="Q3734" s="20"/>
      <c r="R3734" s="20"/>
    </row>
    <row r="3735" spans="13:18" x14ac:dyDescent="0.25">
      <c r="M3735" s="20"/>
      <c r="N3735" s="20"/>
      <c r="O3735" s="20"/>
      <c r="P3735" s="20"/>
      <c r="Q3735" s="20"/>
      <c r="R3735" s="20"/>
    </row>
    <row r="3736" spans="13:18" x14ac:dyDescent="0.25">
      <c r="M3736" s="20"/>
      <c r="N3736" s="20"/>
      <c r="O3736" s="20"/>
      <c r="P3736" s="20"/>
      <c r="Q3736" s="20"/>
      <c r="R3736" s="20"/>
    </row>
    <row r="3737" spans="13:18" x14ac:dyDescent="0.25">
      <c r="M3737" s="20"/>
      <c r="N3737" s="20"/>
      <c r="O3737" s="20"/>
      <c r="P3737" s="20"/>
      <c r="Q3737" s="20"/>
      <c r="R3737" s="20"/>
    </row>
    <row r="3738" spans="13:18" x14ac:dyDescent="0.25">
      <c r="M3738" s="20"/>
      <c r="N3738" s="20"/>
      <c r="O3738" s="20"/>
      <c r="P3738" s="20"/>
      <c r="Q3738" s="20"/>
      <c r="R3738" s="20"/>
    </row>
    <row r="3739" spans="13:18" x14ac:dyDescent="0.25">
      <c r="M3739" s="20"/>
      <c r="N3739" s="20"/>
      <c r="O3739" s="20"/>
      <c r="P3739" s="20"/>
      <c r="Q3739" s="20"/>
      <c r="R3739" s="20"/>
    </row>
    <row r="3740" spans="13:18" x14ac:dyDescent="0.25">
      <c r="M3740" s="20"/>
      <c r="N3740" s="20"/>
      <c r="O3740" s="20"/>
      <c r="P3740" s="20"/>
      <c r="Q3740" s="20"/>
      <c r="R3740" s="20"/>
    </row>
    <row r="3741" spans="13:18" x14ac:dyDescent="0.25">
      <c r="M3741" s="20"/>
      <c r="N3741" s="20"/>
      <c r="O3741" s="20"/>
      <c r="P3741" s="20"/>
      <c r="Q3741" s="20"/>
      <c r="R3741" s="20"/>
    </row>
    <row r="3742" spans="13:18" x14ac:dyDescent="0.25">
      <c r="M3742" s="20"/>
      <c r="N3742" s="20"/>
      <c r="O3742" s="20"/>
      <c r="P3742" s="20"/>
      <c r="Q3742" s="20"/>
      <c r="R3742" s="20"/>
    </row>
    <row r="3743" spans="13:18" x14ac:dyDescent="0.25">
      <c r="M3743" s="20"/>
      <c r="N3743" s="20"/>
      <c r="O3743" s="20"/>
      <c r="P3743" s="20"/>
      <c r="Q3743" s="20"/>
      <c r="R3743" s="20"/>
    </row>
    <row r="3744" spans="13:18" x14ac:dyDescent="0.25">
      <c r="M3744" s="20"/>
      <c r="N3744" s="20"/>
      <c r="O3744" s="20"/>
      <c r="P3744" s="20"/>
      <c r="Q3744" s="20"/>
      <c r="R3744" s="20"/>
    </row>
    <row r="3745" spans="13:18" x14ac:dyDescent="0.25">
      <c r="M3745" s="20"/>
      <c r="N3745" s="20"/>
      <c r="O3745" s="20"/>
      <c r="P3745" s="20"/>
      <c r="Q3745" s="20"/>
      <c r="R3745" s="20"/>
    </row>
    <row r="3746" spans="13:18" x14ac:dyDescent="0.25">
      <c r="M3746" s="20"/>
      <c r="N3746" s="20"/>
      <c r="O3746" s="20"/>
      <c r="P3746" s="20"/>
      <c r="Q3746" s="20"/>
      <c r="R3746" s="20"/>
    </row>
    <row r="3747" spans="13:18" x14ac:dyDescent="0.25">
      <c r="M3747" s="20"/>
      <c r="N3747" s="20"/>
      <c r="O3747" s="20"/>
      <c r="P3747" s="20"/>
      <c r="Q3747" s="20"/>
      <c r="R3747" s="20"/>
    </row>
    <row r="3748" spans="13:18" x14ac:dyDescent="0.25">
      <c r="M3748" s="20"/>
      <c r="N3748" s="20"/>
      <c r="O3748" s="20"/>
      <c r="P3748" s="20"/>
      <c r="Q3748" s="20"/>
      <c r="R3748" s="20"/>
    </row>
    <row r="3749" spans="13:18" x14ac:dyDescent="0.25">
      <c r="M3749" s="20"/>
      <c r="N3749" s="20"/>
      <c r="O3749" s="20"/>
      <c r="P3749" s="20"/>
      <c r="Q3749" s="20"/>
      <c r="R3749" s="20"/>
    </row>
    <row r="3750" spans="13:18" x14ac:dyDescent="0.25">
      <c r="M3750" s="20"/>
      <c r="N3750" s="20"/>
      <c r="O3750" s="20"/>
      <c r="P3750" s="20"/>
      <c r="Q3750" s="20"/>
      <c r="R3750" s="20"/>
    </row>
    <row r="3751" spans="13:18" x14ac:dyDescent="0.25">
      <c r="M3751" s="20"/>
      <c r="N3751" s="20"/>
      <c r="O3751" s="20"/>
      <c r="P3751" s="20"/>
      <c r="Q3751" s="20"/>
      <c r="R3751" s="20"/>
    </row>
    <row r="3752" spans="13:18" x14ac:dyDescent="0.25">
      <c r="M3752" s="20"/>
      <c r="N3752" s="20"/>
      <c r="O3752" s="20"/>
      <c r="P3752" s="20"/>
      <c r="Q3752" s="20"/>
      <c r="R3752" s="20"/>
    </row>
    <row r="3753" spans="13:18" x14ac:dyDescent="0.25">
      <c r="M3753" s="20"/>
      <c r="N3753" s="20"/>
      <c r="O3753" s="20"/>
      <c r="P3753" s="20"/>
      <c r="Q3753" s="20"/>
      <c r="R3753" s="20"/>
    </row>
    <row r="3754" spans="13:18" x14ac:dyDescent="0.25">
      <c r="M3754" s="20"/>
      <c r="N3754" s="20"/>
      <c r="O3754" s="20"/>
      <c r="P3754" s="20"/>
      <c r="Q3754" s="20"/>
      <c r="R3754" s="20"/>
    </row>
    <row r="3755" spans="13:18" x14ac:dyDescent="0.25">
      <c r="M3755" s="20"/>
      <c r="N3755" s="20"/>
      <c r="O3755" s="20"/>
      <c r="P3755" s="20"/>
      <c r="Q3755" s="20"/>
      <c r="R3755" s="20"/>
    </row>
    <row r="3756" spans="13:18" x14ac:dyDescent="0.25">
      <c r="M3756" s="20"/>
      <c r="N3756" s="20"/>
      <c r="O3756" s="20"/>
      <c r="P3756" s="20"/>
      <c r="Q3756" s="20"/>
      <c r="R3756" s="20"/>
    </row>
    <row r="3757" spans="13:18" x14ac:dyDescent="0.25">
      <c r="M3757" s="20"/>
      <c r="N3757" s="20"/>
      <c r="O3757" s="20"/>
      <c r="P3757" s="20"/>
      <c r="Q3757" s="20"/>
      <c r="R3757" s="20"/>
    </row>
    <row r="3758" spans="13:18" x14ac:dyDescent="0.25">
      <c r="M3758" s="20"/>
      <c r="N3758" s="20"/>
      <c r="O3758" s="20"/>
      <c r="P3758" s="20"/>
      <c r="Q3758" s="20"/>
      <c r="R3758" s="20"/>
    </row>
    <row r="3759" spans="13:18" x14ac:dyDescent="0.25">
      <c r="M3759" s="20"/>
      <c r="N3759" s="20"/>
      <c r="O3759" s="20"/>
      <c r="P3759" s="20"/>
      <c r="Q3759" s="20"/>
      <c r="R3759" s="20"/>
    </row>
    <row r="3760" spans="13:18" x14ac:dyDescent="0.25">
      <c r="M3760" s="20"/>
      <c r="N3760" s="20"/>
      <c r="O3760" s="20"/>
      <c r="P3760" s="20"/>
      <c r="Q3760" s="20"/>
      <c r="R3760" s="20"/>
    </row>
    <row r="3761" spans="13:18" x14ac:dyDescent="0.25">
      <c r="M3761" s="20"/>
      <c r="N3761" s="20"/>
      <c r="O3761" s="20"/>
      <c r="P3761" s="20"/>
      <c r="Q3761" s="20"/>
      <c r="R3761" s="20"/>
    </row>
    <row r="3762" spans="13:18" x14ac:dyDescent="0.25">
      <c r="M3762" s="20"/>
      <c r="N3762" s="20"/>
      <c r="O3762" s="20"/>
      <c r="P3762" s="20"/>
      <c r="Q3762" s="20"/>
      <c r="R3762" s="20"/>
    </row>
    <row r="3763" spans="13:18" x14ac:dyDescent="0.25">
      <c r="M3763" s="20"/>
      <c r="N3763" s="20"/>
      <c r="O3763" s="20"/>
      <c r="P3763" s="20"/>
      <c r="Q3763" s="20"/>
      <c r="R3763" s="20"/>
    </row>
    <row r="3764" spans="13:18" x14ac:dyDescent="0.25">
      <c r="M3764" s="20"/>
      <c r="N3764" s="20"/>
      <c r="O3764" s="20"/>
      <c r="P3764" s="20"/>
      <c r="Q3764" s="20"/>
      <c r="R3764" s="20"/>
    </row>
    <row r="3765" spans="13:18" x14ac:dyDescent="0.25">
      <c r="M3765" s="20"/>
      <c r="N3765" s="20"/>
      <c r="O3765" s="20"/>
      <c r="P3765" s="20"/>
      <c r="Q3765" s="20"/>
      <c r="R3765" s="20"/>
    </row>
    <row r="3766" spans="13:18" x14ac:dyDescent="0.25">
      <c r="M3766" s="20"/>
      <c r="N3766" s="20"/>
      <c r="O3766" s="20"/>
      <c r="P3766" s="20"/>
      <c r="Q3766" s="20"/>
      <c r="R3766" s="20"/>
    </row>
    <row r="3767" spans="13:18" x14ac:dyDescent="0.25">
      <c r="M3767" s="20"/>
      <c r="N3767" s="20"/>
      <c r="O3767" s="20"/>
      <c r="P3767" s="20"/>
      <c r="Q3767" s="20"/>
      <c r="R3767" s="20"/>
    </row>
    <row r="3768" spans="13:18" x14ac:dyDescent="0.25">
      <c r="M3768" s="20"/>
      <c r="N3768" s="20"/>
      <c r="O3768" s="20"/>
      <c r="P3768" s="20"/>
      <c r="Q3768" s="20"/>
      <c r="R3768" s="20"/>
    </row>
    <row r="3769" spans="13:18" x14ac:dyDescent="0.25">
      <c r="M3769" s="20"/>
      <c r="N3769" s="20"/>
      <c r="O3769" s="20"/>
      <c r="P3769" s="20"/>
      <c r="Q3769" s="20"/>
      <c r="R3769" s="20"/>
    </row>
    <row r="3770" spans="13:18" x14ac:dyDescent="0.25">
      <c r="M3770" s="20"/>
      <c r="N3770" s="20"/>
      <c r="O3770" s="20"/>
      <c r="P3770" s="20"/>
      <c r="Q3770" s="20"/>
      <c r="R3770" s="20"/>
    </row>
    <row r="3771" spans="13:18" x14ac:dyDescent="0.25">
      <c r="M3771" s="20"/>
      <c r="N3771" s="20"/>
      <c r="O3771" s="20"/>
      <c r="P3771" s="20"/>
      <c r="Q3771" s="20"/>
      <c r="R3771" s="20"/>
    </row>
    <row r="3772" spans="13:18" x14ac:dyDescent="0.25">
      <c r="M3772" s="20"/>
      <c r="N3772" s="20"/>
      <c r="O3772" s="20"/>
      <c r="P3772" s="20"/>
      <c r="Q3772" s="20"/>
      <c r="R3772" s="20"/>
    </row>
    <row r="3773" spans="13:18" x14ac:dyDescent="0.25">
      <c r="M3773" s="20"/>
      <c r="N3773" s="20"/>
      <c r="O3773" s="20"/>
      <c r="P3773" s="20"/>
      <c r="Q3773" s="20"/>
      <c r="R3773" s="20"/>
    </row>
    <row r="3774" spans="13:18" x14ac:dyDescent="0.25">
      <c r="M3774" s="20"/>
      <c r="N3774" s="20"/>
      <c r="O3774" s="20"/>
      <c r="P3774" s="20"/>
      <c r="Q3774" s="20"/>
      <c r="R3774" s="20"/>
    </row>
    <row r="3775" spans="13:18" x14ac:dyDescent="0.25">
      <c r="M3775" s="20"/>
      <c r="N3775" s="20"/>
      <c r="O3775" s="20"/>
      <c r="P3775" s="20"/>
      <c r="Q3775" s="20"/>
      <c r="R3775" s="20"/>
    </row>
    <row r="3776" spans="13:18" x14ac:dyDescent="0.25">
      <c r="M3776" s="20"/>
      <c r="N3776" s="20"/>
      <c r="O3776" s="20"/>
      <c r="P3776" s="20"/>
      <c r="Q3776" s="20"/>
      <c r="R3776" s="20"/>
    </row>
    <row r="3777" spans="13:18" x14ac:dyDescent="0.25">
      <c r="M3777" s="20"/>
      <c r="N3777" s="20"/>
      <c r="O3777" s="20"/>
      <c r="P3777" s="20"/>
      <c r="Q3777" s="20"/>
      <c r="R3777" s="20"/>
    </row>
    <row r="3778" spans="13:18" x14ac:dyDescent="0.25">
      <c r="M3778" s="20"/>
      <c r="N3778" s="20"/>
      <c r="O3778" s="20"/>
      <c r="P3778" s="20"/>
      <c r="Q3778" s="20"/>
      <c r="R3778" s="20"/>
    </row>
    <row r="3779" spans="13:18" x14ac:dyDescent="0.25">
      <c r="M3779" s="20"/>
      <c r="N3779" s="20"/>
      <c r="O3779" s="20"/>
      <c r="P3779" s="20"/>
      <c r="Q3779" s="20"/>
      <c r="R3779" s="20"/>
    </row>
    <row r="3780" spans="13:18" x14ac:dyDescent="0.25">
      <c r="M3780" s="20"/>
      <c r="N3780" s="20"/>
      <c r="O3780" s="20"/>
      <c r="P3780" s="20"/>
      <c r="Q3780" s="20"/>
      <c r="R3780" s="20"/>
    </row>
    <row r="3781" spans="13:18" x14ac:dyDescent="0.25">
      <c r="M3781" s="20"/>
      <c r="N3781" s="20"/>
      <c r="O3781" s="20"/>
      <c r="P3781" s="20"/>
      <c r="Q3781" s="20"/>
      <c r="R3781" s="20"/>
    </row>
    <row r="3782" spans="13:18" x14ac:dyDescent="0.25">
      <c r="M3782" s="20"/>
      <c r="N3782" s="20"/>
      <c r="O3782" s="20"/>
      <c r="P3782" s="20"/>
      <c r="Q3782" s="20"/>
      <c r="R3782" s="20"/>
    </row>
    <row r="3783" spans="13:18" x14ac:dyDescent="0.25">
      <c r="M3783" s="20"/>
      <c r="N3783" s="20"/>
      <c r="O3783" s="20"/>
      <c r="P3783" s="20"/>
      <c r="Q3783" s="20"/>
      <c r="R3783" s="20"/>
    </row>
    <row r="3784" spans="13:18" x14ac:dyDescent="0.25">
      <c r="M3784" s="20"/>
      <c r="N3784" s="20"/>
      <c r="O3784" s="20"/>
      <c r="P3784" s="20"/>
      <c r="Q3784" s="20"/>
      <c r="R3784" s="20"/>
    </row>
    <row r="3785" spans="13:18" x14ac:dyDescent="0.25">
      <c r="M3785" s="20"/>
      <c r="N3785" s="20"/>
      <c r="O3785" s="20"/>
      <c r="P3785" s="20"/>
      <c r="Q3785" s="20"/>
      <c r="R3785" s="20"/>
    </row>
    <row r="3786" spans="13:18" x14ac:dyDescent="0.25">
      <c r="M3786" s="20"/>
      <c r="N3786" s="20"/>
      <c r="O3786" s="20"/>
      <c r="P3786" s="20"/>
      <c r="Q3786" s="20"/>
      <c r="R3786" s="20"/>
    </row>
    <row r="3787" spans="13:18" x14ac:dyDescent="0.25">
      <c r="M3787" s="20"/>
      <c r="N3787" s="20"/>
      <c r="O3787" s="20"/>
      <c r="P3787" s="20"/>
      <c r="Q3787" s="20"/>
      <c r="R3787" s="20"/>
    </row>
    <row r="3788" spans="13:18" x14ac:dyDescent="0.25">
      <c r="M3788" s="20"/>
      <c r="N3788" s="20"/>
      <c r="O3788" s="20"/>
      <c r="P3788" s="20"/>
      <c r="Q3788" s="20"/>
      <c r="R3788" s="20"/>
    </row>
    <row r="3789" spans="13:18" x14ac:dyDescent="0.25">
      <c r="M3789" s="20"/>
      <c r="N3789" s="20"/>
      <c r="O3789" s="20"/>
      <c r="P3789" s="20"/>
      <c r="Q3789" s="20"/>
      <c r="R3789" s="20"/>
    </row>
    <row r="3790" spans="13:18" x14ac:dyDescent="0.25">
      <c r="M3790" s="20"/>
      <c r="N3790" s="20"/>
      <c r="O3790" s="20"/>
      <c r="P3790" s="20"/>
      <c r="Q3790" s="20"/>
      <c r="R3790" s="20"/>
    </row>
    <row r="3791" spans="13:18" x14ac:dyDescent="0.25">
      <c r="M3791" s="20"/>
      <c r="N3791" s="20"/>
      <c r="O3791" s="20"/>
      <c r="P3791" s="20"/>
      <c r="Q3791" s="20"/>
      <c r="R3791" s="20"/>
    </row>
    <row r="3792" spans="13:18" x14ac:dyDescent="0.25">
      <c r="M3792" s="20"/>
      <c r="N3792" s="20"/>
      <c r="O3792" s="20"/>
      <c r="P3792" s="20"/>
      <c r="Q3792" s="20"/>
      <c r="R3792" s="20"/>
    </row>
    <row r="3793" spans="13:18" x14ac:dyDescent="0.25">
      <c r="M3793" s="20"/>
      <c r="N3793" s="20"/>
      <c r="O3793" s="20"/>
      <c r="P3793" s="20"/>
      <c r="Q3793" s="20"/>
      <c r="R3793" s="20"/>
    </row>
    <row r="3794" spans="13:18" x14ac:dyDescent="0.25">
      <c r="M3794" s="20"/>
      <c r="N3794" s="20"/>
      <c r="O3794" s="20"/>
      <c r="P3794" s="20"/>
      <c r="Q3794" s="20"/>
      <c r="R3794" s="20"/>
    </row>
    <row r="3795" spans="13:18" x14ac:dyDescent="0.25">
      <c r="M3795" s="20"/>
      <c r="N3795" s="20"/>
      <c r="O3795" s="20"/>
      <c r="P3795" s="20"/>
      <c r="Q3795" s="20"/>
      <c r="R3795" s="20"/>
    </row>
    <row r="3796" spans="13:18" x14ac:dyDescent="0.25">
      <c r="M3796" s="20"/>
      <c r="N3796" s="20"/>
      <c r="O3796" s="20"/>
      <c r="P3796" s="20"/>
      <c r="Q3796" s="20"/>
      <c r="R3796" s="20"/>
    </row>
    <row r="3797" spans="13:18" x14ac:dyDescent="0.25">
      <c r="M3797" s="20"/>
      <c r="N3797" s="20"/>
      <c r="O3797" s="20"/>
      <c r="P3797" s="20"/>
      <c r="Q3797" s="20"/>
      <c r="R3797" s="20"/>
    </row>
    <row r="3798" spans="13:18" x14ac:dyDescent="0.25">
      <c r="M3798" s="20"/>
      <c r="N3798" s="20"/>
      <c r="O3798" s="20"/>
      <c r="P3798" s="20"/>
      <c r="Q3798" s="20"/>
      <c r="R3798" s="20"/>
    </row>
    <row r="3799" spans="13:18" x14ac:dyDescent="0.25">
      <c r="M3799" s="20"/>
      <c r="N3799" s="20"/>
      <c r="O3799" s="20"/>
      <c r="P3799" s="20"/>
      <c r="Q3799" s="20"/>
      <c r="R3799" s="20"/>
    </row>
    <row r="3800" spans="13:18" x14ac:dyDescent="0.25">
      <c r="M3800" s="20"/>
      <c r="N3800" s="20"/>
      <c r="O3800" s="20"/>
      <c r="P3800" s="20"/>
      <c r="Q3800" s="20"/>
      <c r="R3800" s="20"/>
    </row>
    <row r="3801" spans="13:18" x14ac:dyDescent="0.25">
      <c r="M3801" s="20"/>
      <c r="N3801" s="20"/>
      <c r="O3801" s="20"/>
      <c r="P3801" s="20"/>
      <c r="Q3801" s="20"/>
      <c r="R3801" s="20"/>
    </row>
    <row r="3802" spans="13:18" x14ac:dyDescent="0.25">
      <c r="M3802" s="20"/>
      <c r="N3802" s="20"/>
      <c r="O3802" s="20"/>
      <c r="P3802" s="20"/>
      <c r="Q3802" s="20"/>
      <c r="R3802" s="20"/>
    </row>
    <row r="3803" spans="13:18" x14ac:dyDescent="0.25">
      <c r="M3803" s="20"/>
      <c r="N3803" s="20"/>
      <c r="O3803" s="20"/>
      <c r="P3803" s="20"/>
      <c r="Q3803" s="20"/>
      <c r="R3803" s="20"/>
    </row>
    <row r="3804" spans="13:18" x14ac:dyDescent="0.25">
      <c r="M3804" s="20"/>
      <c r="N3804" s="20"/>
      <c r="O3804" s="20"/>
      <c r="P3804" s="20"/>
      <c r="Q3804" s="20"/>
      <c r="R3804" s="20"/>
    </row>
    <row r="3805" spans="13:18" x14ac:dyDescent="0.25">
      <c r="M3805" s="20"/>
      <c r="N3805" s="20"/>
      <c r="O3805" s="20"/>
      <c r="P3805" s="20"/>
      <c r="Q3805" s="20"/>
      <c r="R3805" s="20"/>
    </row>
    <row r="3806" spans="13:18" x14ac:dyDescent="0.25">
      <c r="M3806" s="20"/>
      <c r="N3806" s="20"/>
      <c r="O3806" s="20"/>
      <c r="P3806" s="20"/>
      <c r="Q3806" s="20"/>
      <c r="R3806" s="20"/>
    </row>
    <row r="3807" spans="13:18" x14ac:dyDescent="0.25">
      <c r="M3807" s="20"/>
      <c r="N3807" s="20"/>
      <c r="O3807" s="20"/>
      <c r="P3807" s="20"/>
      <c r="Q3807" s="20"/>
      <c r="R3807" s="20"/>
    </row>
    <row r="3808" spans="13:18" x14ac:dyDescent="0.25">
      <c r="M3808" s="20"/>
      <c r="N3808" s="20"/>
      <c r="O3808" s="20"/>
      <c r="P3808" s="20"/>
      <c r="Q3808" s="20"/>
      <c r="R3808" s="20"/>
    </row>
    <row r="3809" spans="13:18" x14ac:dyDescent="0.25">
      <c r="M3809" s="20"/>
      <c r="N3809" s="20"/>
      <c r="O3809" s="20"/>
      <c r="P3809" s="20"/>
      <c r="Q3809" s="20"/>
      <c r="R3809" s="20"/>
    </row>
    <row r="3810" spans="13:18" x14ac:dyDescent="0.25">
      <c r="M3810" s="20"/>
      <c r="N3810" s="20"/>
      <c r="O3810" s="20"/>
      <c r="P3810" s="20"/>
      <c r="Q3810" s="20"/>
      <c r="R3810" s="20"/>
    </row>
    <row r="3811" spans="13:18" x14ac:dyDescent="0.25">
      <c r="M3811" s="20"/>
      <c r="N3811" s="20"/>
      <c r="O3811" s="20"/>
      <c r="P3811" s="20"/>
      <c r="Q3811" s="20"/>
      <c r="R3811" s="20"/>
    </row>
    <row r="3812" spans="13:18" x14ac:dyDescent="0.25">
      <c r="M3812" s="20"/>
      <c r="N3812" s="20"/>
      <c r="O3812" s="20"/>
      <c r="P3812" s="20"/>
      <c r="Q3812" s="20"/>
      <c r="R3812" s="20"/>
    </row>
    <row r="3813" spans="13:18" x14ac:dyDescent="0.25">
      <c r="M3813" s="20"/>
      <c r="N3813" s="20"/>
      <c r="O3813" s="20"/>
      <c r="P3813" s="20"/>
      <c r="Q3813" s="20"/>
      <c r="R3813" s="20"/>
    </row>
    <row r="3814" spans="13:18" x14ac:dyDescent="0.25">
      <c r="M3814" s="20"/>
      <c r="N3814" s="20"/>
      <c r="O3814" s="20"/>
      <c r="P3814" s="20"/>
      <c r="Q3814" s="20"/>
      <c r="R3814" s="20"/>
    </row>
    <row r="3815" spans="13:18" x14ac:dyDescent="0.25">
      <c r="M3815" s="20"/>
      <c r="N3815" s="20"/>
      <c r="O3815" s="20"/>
      <c r="P3815" s="20"/>
      <c r="Q3815" s="20"/>
      <c r="R3815" s="20"/>
    </row>
    <row r="3816" spans="13:18" x14ac:dyDescent="0.25">
      <c r="M3816" s="20"/>
      <c r="N3816" s="20"/>
      <c r="O3816" s="20"/>
      <c r="P3816" s="20"/>
      <c r="Q3816" s="20"/>
      <c r="R3816" s="20"/>
    </row>
    <row r="3817" spans="13:18" x14ac:dyDescent="0.25">
      <c r="M3817" s="20"/>
      <c r="N3817" s="20"/>
      <c r="O3817" s="20"/>
      <c r="P3817" s="20"/>
      <c r="Q3817" s="20"/>
      <c r="R3817" s="20"/>
    </row>
    <row r="3818" spans="13:18" x14ac:dyDescent="0.25">
      <c r="M3818" s="20"/>
      <c r="N3818" s="20"/>
      <c r="O3818" s="20"/>
      <c r="P3818" s="20"/>
      <c r="Q3818" s="20"/>
      <c r="R3818" s="20"/>
    </row>
    <row r="3819" spans="13:18" x14ac:dyDescent="0.25">
      <c r="M3819" s="20"/>
      <c r="N3819" s="20"/>
      <c r="O3819" s="20"/>
      <c r="P3819" s="20"/>
      <c r="Q3819" s="20"/>
      <c r="R3819" s="20"/>
    </row>
    <row r="3820" spans="13:18" x14ac:dyDescent="0.25">
      <c r="M3820" s="20"/>
      <c r="N3820" s="20"/>
      <c r="O3820" s="20"/>
      <c r="P3820" s="20"/>
      <c r="Q3820" s="20"/>
      <c r="R3820" s="20"/>
    </row>
    <row r="3821" spans="13:18" x14ac:dyDescent="0.25">
      <c r="M3821" s="20"/>
      <c r="N3821" s="20"/>
      <c r="O3821" s="20"/>
      <c r="P3821" s="20"/>
      <c r="Q3821" s="20"/>
      <c r="R3821" s="20"/>
    </row>
    <row r="3822" spans="13:18" x14ac:dyDescent="0.25">
      <c r="M3822" s="20"/>
      <c r="N3822" s="20"/>
      <c r="O3822" s="20"/>
      <c r="P3822" s="20"/>
      <c r="Q3822" s="20"/>
      <c r="R3822" s="20"/>
    </row>
    <row r="3823" spans="13:18" x14ac:dyDescent="0.25">
      <c r="M3823" s="20"/>
      <c r="N3823" s="20"/>
      <c r="O3823" s="20"/>
      <c r="P3823" s="20"/>
      <c r="Q3823" s="20"/>
      <c r="R3823" s="20"/>
    </row>
    <row r="3824" spans="13:18" x14ac:dyDescent="0.25">
      <c r="M3824" s="20"/>
      <c r="N3824" s="20"/>
      <c r="O3824" s="20"/>
      <c r="P3824" s="20"/>
      <c r="Q3824" s="20"/>
      <c r="R3824" s="20"/>
    </row>
    <row r="3825" spans="13:18" x14ac:dyDescent="0.25">
      <c r="M3825" s="20"/>
      <c r="N3825" s="20"/>
      <c r="O3825" s="20"/>
      <c r="P3825" s="20"/>
      <c r="Q3825" s="20"/>
      <c r="R3825" s="20"/>
    </row>
    <row r="3826" spans="13:18" x14ac:dyDescent="0.25">
      <c r="M3826" s="20"/>
      <c r="N3826" s="20"/>
      <c r="O3826" s="20"/>
      <c r="P3826" s="20"/>
      <c r="Q3826" s="20"/>
      <c r="R3826" s="20"/>
    </row>
    <row r="3827" spans="13:18" x14ac:dyDescent="0.25">
      <c r="M3827" s="20"/>
      <c r="N3827" s="20"/>
      <c r="O3827" s="20"/>
      <c r="P3827" s="20"/>
      <c r="Q3827" s="20"/>
      <c r="R3827" s="20"/>
    </row>
    <row r="3828" spans="13:18" x14ac:dyDescent="0.25">
      <c r="M3828" s="20"/>
      <c r="N3828" s="20"/>
      <c r="O3828" s="20"/>
      <c r="P3828" s="20"/>
      <c r="Q3828" s="20"/>
      <c r="R3828" s="20"/>
    </row>
    <row r="3829" spans="13:18" x14ac:dyDescent="0.25">
      <c r="M3829" s="20"/>
      <c r="N3829" s="20"/>
      <c r="O3829" s="20"/>
      <c r="P3829" s="20"/>
      <c r="Q3829" s="20"/>
      <c r="R3829" s="20"/>
    </row>
    <row r="3830" spans="13:18" x14ac:dyDescent="0.25">
      <c r="M3830" s="20"/>
      <c r="N3830" s="20"/>
      <c r="O3830" s="20"/>
      <c r="P3830" s="20"/>
      <c r="Q3830" s="20"/>
      <c r="R3830" s="20"/>
    </row>
    <row r="3831" spans="13:18" x14ac:dyDescent="0.25">
      <c r="M3831" s="20"/>
      <c r="N3831" s="20"/>
      <c r="O3831" s="20"/>
      <c r="P3831" s="20"/>
      <c r="Q3831" s="20"/>
      <c r="R3831" s="20"/>
    </row>
    <row r="3832" spans="13:18" x14ac:dyDescent="0.25">
      <c r="M3832" s="20"/>
      <c r="N3832" s="20"/>
      <c r="O3832" s="20"/>
      <c r="P3832" s="20"/>
      <c r="Q3832" s="20"/>
      <c r="R3832" s="20"/>
    </row>
    <row r="3833" spans="13:18" x14ac:dyDescent="0.25">
      <c r="M3833" s="20"/>
      <c r="N3833" s="20"/>
      <c r="O3833" s="20"/>
      <c r="P3833" s="20"/>
      <c r="Q3833" s="20"/>
      <c r="R3833" s="20"/>
    </row>
    <row r="3834" spans="13:18" x14ac:dyDescent="0.25">
      <c r="M3834" s="20"/>
      <c r="N3834" s="20"/>
      <c r="O3834" s="20"/>
      <c r="P3834" s="20"/>
      <c r="Q3834" s="20"/>
      <c r="R3834" s="20"/>
    </row>
    <row r="3835" spans="13:18" x14ac:dyDescent="0.25">
      <c r="M3835" s="20"/>
      <c r="N3835" s="20"/>
      <c r="O3835" s="20"/>
      <c r="P3835" s="20"/>
      <c r="Q3835" s="20"/>
      <c r="R3835" s="20"/>
    </row>
    <row r="3836" spans="13:18" x14ac:dyDescent="0.25">
      <c r="M3836" s="20"/>
      <c r="N3836" s="20"/>
      <c r="O3836" s="20"/>
      <c r="P3836" s="20"/>
      <c r="Q3836" s="20"/>
      <c r="R3836" s="20"/>
    </row>
    <row r="3837" spans="13:18" x14ac:dyDescent="0.25">
      <c r="M3837" s="20"/>
      <c r="N3837" s="20"/>
      <c r="O3837" s="20"/>
      <c r="P3837" s="20"/>
      <c r="Q3837" s="20"/>
      <c r="R3837" s="20"/>
    </row>
    <row r="3838" spans="13:18" x14ac:dyDescent="0.25">
      <c r="M3838" s="20"/>
      <c r="N3838" s="20"/>
      <c r="O3838" s="20"/>
      <c r="P3838" s="20"/>
      <c r="Q3838" s="20"/>
      <c r="R3838" s="20"/>
    </row>
    <row r="3839" spans="13:18" x14ac:dyDescent="0.25">
      <c r="M3839" s="20"/>
      <c r="N3839" s="20"/>
      <c r="O3839" s="20"/>
      <c r="P3839" s="20"/>
      <c r="Q3839" s="20"/>
      <c r="R3839" s="20"/>
    </row>
    <row r="3840" spans="13:18" x14ac:dyDescent="0.25">
      <c r="M3840" s="20"/>
      <c r="N3840" s="20"/>
      <c r="O3840" s="20"/>
      <c r="P3840" s="20"/>
      <c r="Q3840" s="20"/>
      <c r="R3840" s="20"/>
    </row>
    <row r="3841" spans="13:18" x14ac:dyDescent="0.25">
      <c r="M3841" s="20"/>
      <c r="N3841" s="20"/>
      <c r="O3841" s="20"/>
      <c r="P3841" s="20"/>
      <c r="Q3841" s="20"/>
      <c r="R3841" s="20"/>
    </row>
    <row r="3842" spans="13:18" x14ac:dyDescent="0.25">
      <c r="M3842" s="20"/>
      <c r="N3842" s="20"/>
      <c r="O3842" s="20"/>
      <c r="P3842" s="20"/>
      <c r="Q3842" s="20"/>
      <c r="R3842" s="20"/>
    </row>
    <row r="3843" spans="13:18" x14ac:dyDescent="0.25">
      <c r="M3843" s="20"/>
      <c r="N3843" s="20"/>
      <c r="O3843" s="20"/>
      <c r="P3843" s="20"/>
      <c r="Q3843" s="20"/>
      <c r="R3843" s="20"/>
    </row>
    <row r="3844" spans="13:18" x14ac:dyDescent="0.25">
      <c r="M3844" s="20"/>
      <c r="N3844" s="20"/>
      <c r="O3844" s="20"/>
      <c r="P3844" s="20"/>
      <c r="Q3844" s="20"/>
      <c r="R3844" s="20"/>
    </row>
    <row r="3845" spans="13:18" x14ac:dyDescent="0.25">
      <c r="M3845" s="20"/>
      <c r="N3845" s="20"/>
      <c r="O3845" s="20"/>
      <c r="P3845" s="20"/>
      <c r="Q3845" s="20"/>
      <c r="R3845" s="20"/>
    </row>
    <row r="3846" spans="13:18" x14ac:dyDescent="0.25">
      <c r="M3846" s="20"/>
      <c r="N3846" s="20"/>
      <c r="O3846" s="20"/>
      <c r="P3846" s="20"/>
      <c r="Q3846" s="20"/>
      <c r="R3846" s="20"/>
    </row>
    <row r="3847" spans="13:18" x14ac:dyDescent="0.25">
      <c r="M3847" s="20"/>
      <c r="N3847" s="20"/>
      <c r="O3847" s="20"/>
      <c r="P3847" s="20"/>
      <c r="Q3847" s="20"/>
      <c r="R3847" s="20"/>
    </row>
    <row r="3848" spans="13:18" x14ac:dyDescent="0.25">
      <c r="M3848" s="20"/>
      <c r="N3848" s="20"/>
      <c r="O3848" s="20"/>
      <c r="P3848" s="20"/>
      <c r="Q3848" s="20"/>
      <c r="R3848" s="20"/>
    </row>
    <row r="3849" spans="13:18" x14ac:dyDescent="0.25">
      <c r="M3849" s="20"/>
      <c r="N3849" s="20"/>
      <c r="O3849" s="20"/>
      <c r="P3849" s="20"/>
      <c r="Q3849" s="20"/>
      <c r="R3849" s="20"/>
    </row>
    <row r="3850" spans="13:18" x14ac:dyDescent="0.25">
      <c r="M3850" s="20"/>
      <c r="N3850" s="20"/>
      <c r="O3850" s="20"/>
      <c r="P3850" s="20"/>
      <c r="Q3850" s="20"/>
      <c r="R3850" s="20"/>
    </row>
    <row r="3851" spans="13:18" x14ac:dyDescent="0.25">
      <c r="M3851" s="20"/>
      <c r="N3851" s="20"/>
      <c r="O3851" s="20"/>
      <c r="P3851" s="20"/>
      <c r="Q3851" s="20"/>
      <c r="R3851" s="20"/>
    </row>
    <row r="3852" spans="13:18" x14ac:dyDescent="0.25">
      <c r="M3852" s="20"/>
      <c r="N3852" s="20"/>
      <c r="O3852" s="20"/>
      <c r="P3852" s="20"/>
      <c r="Q3852" s="20"/>
      <c r="R3852" s="20"/>
    </row>
    <row r="3853" spans="13:18" x14ac:dyDescent="0.25">
      <c r="M3853" s="20"/>
      <c r="N3853" s="20"/>
      <c r="O3853" s="20"/>
      <c r="P3853" s="20"/>
      <c r="Q3853" s="20"/>
      <c r="R3853" s="20"/>
    </row>
    <row r="3854" spans="13:18" x14ac:dyDescent="0.25">
      <c r="M3854" s="20"/>
      <c r="N3854" s="20"/>
      <c r="O3854" s="20"/>
      <c r="P3854" s="20"/>
      <c r="Q3854" s="20"/>
      <c r="R3854" s="20"/>
    </row>
    <row r="3855" spans="13:18" x14ac:dyDescent="0.25">
      <c r="M3855" s="20"/>
      <c r="N3855" s="20"/>
      <c r="O3855" s="20"/>
      <c r="P3855" s="20"/>
      <c r="Q3855" s="20"/>
      <c r="R3855" s="20"/>
    </row>
    <row r="3856" spans="13:18" x14ac:dyDescent="0.25">
      <c r="M3856" s="20"/>
      <c r="N3856" s="20"/>
      <c r="O3856" s="20"/>
      <c r="P3856" s="20"/>
      <c r="Q3856" s="20"/>
      <c r="R3856" s="20"/>
    </row>
    <row r="3857" spans="13:18" x14ac:dyDescent="0.25">
      <c r="M3857" s="20"/>
      <c r="N3857" s="20"/>
      <c r="O3857" s="20"/>
      <c r="P3857" s="20"/>
      <c r="Q3857" s="20"/>
      <c r="R3857" s="20"/>
    </row>
    <row r="3858" spans="13:18" x14ac:dyDescent="0.25">
      <c r="M3858" s="20"/>
      <c r="N3858" s="20"/>
      <c r="O3858" s="20"/>
      <c r="P3858" s="20"/>
      <c r="Q3858" s="20"/>
      <c r="R3858" s="20"/>
    </row>
    <row r="3859" spans="13:18" x14ac:dyDescent="0.25">
      <c r="M3859" s="20"/>
      <c r="N3859" s="20"/>
      <c r="O3859" s="20"/>
      <c r="P3859" s="20"/>
      <c r="Q3859" s="20"/>
      <c r="R3859" s="20"/>
    </row>
    <row r="3860" spans="13:18" x14ac:dyDescent="0.25">
      <c r="M3860" s="20"/>
      <c r="N3860" s="20"/>
      <c r="O3860" s="20"/>
      <c r="P3860" s="20"/>
      <c r="Q3860" s="20"/>
      <c r="R3860" s="20"/>
    </row>
    <row r="3861" spans="13:18" x14ac:dyDescent="0.25">
      <c r="M3861" s="20"/>
      <c r="N3861" s="20"/>
      <c r="O3861" s="20"/>
      <c r="P3861" s="20"/>
      <c r="Q3861" s="20"/>
      <c r="R3861" s="20"/>
    </row>
    <row r="3862" spans="13:18" x14ac:dyDescent="0.25">
      <c r="M3862" s="20"/>
      <c r="N3862" s="20"/>
      <c r="O3862" s="20"/>
      <c r="P3862" s="20"/>
      <c r="Q3862" s="20"/>
      <c r="R3862" s="20"/>
    </row>
    <row r="3863" spans="13:18" x14ac:dyDescent="0.25">
      <c r="M3863" s="20"/>
      <c r="N3863" s="20"/>
      <c r="O3863" s="20"/>
      <c r="P3863" s="20"/>
      <c r="Q3863" s="20"/>
      <c r="R3863" s="20"/>
    </row>
    <row r="3864" spans="13:18" x14ac:dyDescent="0.25">
      <c r="M3864" s="20"/>
      <c r="N3864" s="20"/>
      <c r="O3864" s="20"/>
      <c r="P3864" s="20"/>
      <c r="Q3864" s="20"/>
      <c r="R3864" s="20"/>
    </row>
    <row r="3865" spans="13:18" x14ac:dyDescent="0.25">
      <c r="M3865" s="20"/>
      <c r="N3865" s="20"/>
      <c r="O3865" s="20"/>
      <c r="P3865" s="20"/>
      <c r="Q3865" s="20"/>
      <c r="R3865" s="20"/>
    </row>
    <row r="3866" spans="13:18" x14ac:dyDescent="0.25">
      <c r="M3866" s="20"/>
      <c r="N3866" s="20"/>
      <c r="O3866" s="20"/>
      <c r="P3866" s="20"/>
      <c r="Q3866" s="20"/>
      <c r="R3866" s="20"/>
    </row>
    <row r="3867" spans="13:18" x14ac:dyDescent="0.25">
      <c r="M3867" s="20"/>
      <c r="N3867" s="20"/>
      <c r="O3867" s="20"/>
      <c r="P3867" s="20"/>
      <c r="Q3867" s="20"/>
      <c r="R3867" s="20"/>
    </row>
    <row r="3868" spans="13:18" x14ac:dyDescent="0.25">
      <c r="M3868" s="20"/>
      <c r="N3868" s="20"/>
      <c r="O3868" s="20"/>
      <c r="P3868" s="20"/>
      <c r="Q3868" s="20"/>
      <c r="R3868" s="20"/>
    </row>
    <row r="3869" spans="13:18" x14ac:dyDescent="0.25">
      <c r="M3869" s="20"/>
      <c r="N3869" s="20"/>
      <c r="O3869" s="20"/>
      <c r="P3869" s="20"/>
      <c r="Q3869" s="20"/>
      <c r="R3869" s="20"/>
    </row>
    <row r="3870" spans="13:18" x14ac:dyDescent="0.25">
      <c r="M3870" s="20"/>
      <c r="N3870" s="20"/>
      <c r="O3870" s="20"/>
      <c r="P3870" s="20"/>
      <c r="Q3870" s="20"/>
      <c r="R3870" s="20"/>
    </row>
    <row r="3871" spans="13:18" x14ac:dyDescent="0.25">
      <c r="M3871" s="20"/>
      <c r="N3871" s="20"/>
      <c r="O3871" s="20"/>
      <c r="P3871" s="20"/>
      <c r="Q3871" s="20"/>
      <c r="R3871" s="20"/>
    </row>
    <row r="3872" spans="13:18" x14ac:dyDescent="0.25">
      <c r="M3872" s="20"/>
      <c r="N3872" s="20"/>
      <c r="O3872" s="20"/>
      <c r="P3872" s="20"/>
      <c r="Q3872" s="20"/>
      <c r="R3872" s="20"/>
    </row>
    <row r="3873" spans="13:18" x14ac:dyDescent="0.25">
      <c r="M3873" s="20"/>
      <c r="N3873" s="20"/>
      <c r="O3873" s="20"/>
      <c r="P3873" s="20"/>
      <c r="Q3873" s="20"/>
      <c r="R3873" s="20"/>
    </row>
    <row r="3874" spans="13:18" x14ac:dyDescent="0.25">
      <c r="M3874" s="20"/>
      <c r="N3874" s="20"/>
      <c r="O3874" s="20"/>
      <c r="P3874" s="20"/>
      <c r="Q3874" s="20"/>
      <c r="R3874" s="20"/>
    </row>
    <row r="3875" spans="13:18" x14ac:dyDescent="0.25">
      <c r="M3875" s="20"/>
      <c r="N3875" s="20"/>
      <c r="O3875" s="20"/>
      <c r="P3875" s="20"/>
      <c r="Q3875" s="20"/>
      <c r="R3875" s="20"/>
    </row>
    <row r="3876" spans="13:18" x14ac:dyDescent="0.25">
      <c r="M3876" s="20"/>
      <c r="N3876" s="20"/>
      <c r="O3876" s="20"/>
      <c r="P3876" s="20"/>
      <c r="Q3876" s="20"/>
      <c r="R3876" s="20"/>
    </row>
    <row r="3877" spans="13:18" x14ac:dyDescent="0.25">
      <c r="M3877" s="20"/>
      <c r="N3877" s="20"/>
      <c r="O3877" s="20"/>
      <c r="P3877" s="20"/>
      <c r="Q3877" s="20"/>
      <c r="R3877" s="20"/>
    </row>
    <row r="3878" spans="13:18" x14ac:dyDescent="0.25">
      <c r="M3878" s="20"/>
      <c r="N3878" s="20"/>
      <c r="O3878" s="20"/>
      <c r="P3878" s="20"/>
      <c r="Q3878" s="20"/>
      <c r="R3878" s="20"/>
    </row>
    <row r="3879" spans="13:18" x14ac:dyDescent="0.25">
      <c r="M3879" s="20"/>
      <c r="N3879" s="20"/>
      <c r="O3879" s="20"/>
      <c r="P3879" s="20"/>
      <c r="Q3879" s="20"/>
      <c r="R3879" s="20"/>
    </row>
    <row r="3880" spans="13:18" x14ac:dyDescent="0.25">
      <c r="M3880" s="20"/>
      <c r="N3880" s="20"/>
      <c r="O3880" s="20"/>
      <c r="P3880" s="20"/>
      <c r="Q3880" s="20"/>
      <c r="R3880" s="20"/>
    </row>
    <row r="3881" spans="13:18" x14ac:dyDescent="0.25">
      <c r="M3881" s="20"/>
      <c r="N3881" s="20"/>
      <c r="O3881" s="20"/>
      <c r="P3881" s="20"/>
      <c r="Q3881" s="20"/>
      <c r="R3881" s="20"/>
    </row>
    <row r="3882" spans="13:18" x14ac:dyDescent="0.25">
      <c r="M3882" s="20"/>
      <c r="N3882" s="20"/>
      <c r="O3882" s="20"/>
      <c r="P3882" s="20"/>
      <c r="Q3882" s="20"/>
      <c r="R3882" s="20"/>
    </row>
    <row r="3883" spans="13:18" x14ac:dyDescent="0.25">
      <c r="M3883" s="20"/>
      <c r="N3883" s="20"/>
      <c r="O3883" s="20"/>
      <c r="P3883" s="20"/>
      <c r="Q3883" s="20"/>
      <c r="R3883" s="20"/>
    </row>
    <row r="3884" spans="13:18" x14ac:dyDescent="0.25">
      <c r="M3884" s="20"/>
      <c r="N3884" s="20"/>
      <c r="O3884" s="20"/>
      <c r="P3884" s="20"/>
      <c r="Q3884" s="20"/>
      <c r="R3884" s="20"/>
    </row>
    <row r="3885" spans="13:18" x14ac:dyDescent="0.25">
      <c r="M3885" s="20"/>
      <c r="N3885" s="20"/>
      <c r="O3885" s="20"/>
      <c r="P3885" s="20"/>
      <c r="Q3885" s="20"/>
      <c r="R3885" s="20"/>
    </row>
    <row r="3886" spans="13:18" x14ac:dyDescent="0.25">
      <c r="M3886" s="20"/>
      <c r="N3886" s="20"/>
      <c r="O3886" s="20"/>
      <c r="P3886" s="20"/>
      <c r="Q3886" s="20"/>
      <c r="R3886" s="20"/>
    </row>
    <row r="3887" spans="13:18" x14ac:dyDescent="0.25">
      <c r="M3887" s="20"/>
      <c r="N3887" s="20"/>
      <c r="O3887" s="20"/>
      <c r="P3887" s="20"/>
      <c r="Q3887" s="20"/>
      <c r="R3887" s="20"/>
    </row>
    <row r="3888" spans="13:18" x14ac:dyDescent="0.25">
      <c r="M3888" s="20"/>
      <c r="N3888" s="20"/>
      <c r="O3888" s="20"/>
      <c r="P3888" s="20"/>
      <c r="Q3888" s="20"/>
      <c r="R3888" s="20"/>
    </row>
    <row r="3889" spans="13:18" x14ac:dyDescent="0.25">
      <c r="M3889" s="20"/>
      <c r="N3889" s="20"/>
      <c r="O3889" s="20"/>
      <c r="P3889" s="20"/>
      <c r="Q3889" s="20"/>
      <c r="R3889" s="20"/>
    </row>
    <row r="3890" spans="13:18" x14ac:dyDescent="0.25">
      <c r="M3890" s="20"/>
      <c r="N3890" s="20"/>
      <c r="O3890" s="20"/>
      <c r="P3890" s="20"/>
      <c r="Q3890" s="20"/>
      <c r="R3890" s="20"/>
    </row>
    <row r="3891" spans="13:18" x14ac:dyDescent="0.25">
      <c r="M3891" s="20"/>
      <c r="N3891" s="20"/>
      <c r="O3891" s="20"/>
      <c r="P3891" s="20"/>
      <c r="Q3891" s="20"/>
      <c r="R3891" s="20"/>
    </row>
    <row r="3892" spans="13:18" x14ac:dyDescent="0.25">
      <c r="M3892" s="20"/>
      <c r="N3892" s="20"/>
      <c r="O3892" s="20"/>
      <c r="P3892" s="20"/>
      <c r="Q3892" s="20"/>
      <c r="R3892" s="20"/>
    </row>
    <row r="3893" spans="13:18" x14ac:dyDescent="0.25">
      <c r="M3893" s="20"/>
      <c r="N3893" s="20"/>
      <c r="O3893" s="20"/>
      <c r="P3893" s="20"/>
      <c r="Q3893" s="20"/>
      <c r="R3893" s="20"/>
    </row>
    <row r="3894" spans="13:18" x14ac:dyDescent="0.25">
      <c r="M3894" s="20"/>
      <c r="N3894" s="20"/>
      <c r="O3894" s="20"/>
      <c r="P3894" s="20"/>
      <c r="Q3894" s="20"/>
      <c r="R3894" s="20"/>
    </row>
    <row r="3895" spans="13:18" x14ac:dyDescent="0.25">
      <c r="M3895" s="20"/>
      <c r="N3895" s="20"/>
      <c r="O3895" s="20"/>
      <c r="P3895" s="20"/>
      <c r="Q3895" s="20"/>
      <c r="R3895" s="20"/>
    </row>
    <row r="3896" spans="13:18" x14ac:dyDescent="0.25">
      <c r="M3896" s="20"/>
      <c r="N3896" s="20"/>
      <c r="O3896" s="20"/>
      <c r="P3896" s="20"/>
      <c r="Q3896" s="20"/>
      <c r="R3896" s="20"/>
    </row>
    <row r="3897" spans="13:18" x14ac:dyDescent="0.25">
      <c r="M3897" s="20"/>
      <c r="N3897" s="20"/>
      <c r="O3897" s="20"/>
      <c r="P3897" s="20"/>
      <c r="Q3897" s="20"/>
      <c r="R3897" s="20"/>
    </row>
    <row r="3898" spans="13:18" x14ac:dyDescent="0.25">
      <c r="M3898" s="20"/>
      <c r="N3898" s="20"/>
      <c r="O3898" s="20"/>
      <c r="P3898" s="20"/>
      <c r="Q3898" s="20"/>
      <c r="R3898" s="20"/>
    </row>
    <row r="3899" spans="13:18" x14ac:dyDescent="0.25">
      <c r="M3899" s="20"/>
      <c r="N3899" s="20"/>
      <c r="O3899" s="20"/>
      <c r="P3899" s="20"/>
      <c r="Q3899" s="20"/>
      <c r="R3899" s="20"/>
    </row>
    <row r="3900" spans="13:18" x14ac:dyDescent="0.25">
      <c r="M3900" s="20"/>
      <c r="N3900" s="20"/>
      <c r="O3900" s="20"/>
      <c r="P3900" s="20"/>
      <c r="Q3900" s="20"/>
      <c r="R3900" s="20"/>
    </row>
    <row r="3901" spans="13:18" x14ac:dyDescent="0.25">
      <c r="M3901" s="20"/>
      <c r="N3901" s="20"/>
      <c r="O3901" s="20"/>
      <c r="P3901" s="20"/>
      <c r="Q3901" s="20"/>
      <c r="R3901" s="20"/>
    </row>
    <row r="3902" spans="13:18" x14ac:dyDescent="0.25">
      <c r="M3902" s="20"/>
      <c r="N3902" s="20"/>
      <c r="O3902" s="20"/>
      <c r="P3902" s="20"/>
      <c r="Q3902" s="20"/>
      <c r="R3902" s="20"/>
    </row>
    <row r="3903" spans="13:18" x14ac:dyDescent="0.25">
      <c r="M3903" s="20"/>
      <c r="N3903" s="20"/>
      <c r="O3903" s="20"/>
      <c r="P3903" s="20"/>
      <c r="Q3903" s="20"/>
      <c r="R3903" s="20"/>
    </row>
    <row r="3904" spans="13:18" x14ac:dyDescent="0.25">
      <c r="M3904" s="20"/>
      <c r="N3904" s="20"/>
      <c r="O3904" s="20"/>
      <c r="P3904" s="20"/>
      <c r="Q3904" s="20"/>
      <c r="R3904" s="20"/>
    </row>
    <row r="3905" spans="13:18" x14ac:dyDescent="0.25">
      <c r="M3905" s="20"/>
      <c r="N3905" s="20"/>
      <c r="O3905" s="20"/>
      <c r="P3905" s="20"/>
      <c r="Q3905" s="20"/>
      <c r="R3905" s="20"/>
    </row>
    <row r="3906" spans="13:18" x14ac:dyDescent="0.25">
      <c r="M3906" s="20"/>
      <c r="N3906" s="20"/>
      <c r="O3906" s="20"/>
      <c r="P3906" s="20"/>
      <c r="Q3906" s="20"/>
      <c r="R3906" s="20"/>
    </row>
    <row r="3907" spans="13:18" x14ac:dyDescent="0.25">
      <c r="M3907" s="20"/>
      <c r="N3907" s="20"/>
      <c r="O3907" s="20"/>
      <c r="P3907" s="20"/>
      <c r="Q3907" s="20"/>
      <c r="R3907" s="20"/>
    </row>
    <row r="3908" spans="13:18" x14ac:dyDescent="0.25">
      <c r="M3908" s="20"/>
      <c r="N3908" s="20"/>
      <c r="O3908" s="20"/>
      <c r="P3908" s="20"/>
      <c r="Q3908" s="20"/>
      <c r="R3908" s="20"/>
    </row>
    <row r="3909" spans="13:18" x14ac:dyDescent="0.25">
      <c r="M3909" s="20"/>
      <c r="N3909" s="20"/>
      <c r="O3909" s="20"/>
      <c r="P3909" s="20"/>
      <c r="Q3909" s="20"/>
      <c r="R3909" s="20"/>
    </row>
    <row r="3910" spans="13:18" x14ac:dyDescent="0.25">
      <c r="M3910" s="20"/>
      <c r="N3910" s="20"/>
      <c r="O3910" s="20"/>
      <c r="P3910" s="20"/>
      <c r="Q3910" s="20"/>
      <c r="R3910" s="20"/>
    </row>
    <row r="3911" spans="13:18" x14ac:dyDescent="0.25">
      <c r="M3911" s="20"/>
      <c r="N3911" s="20"/>
      <c r="O3911" s="20"/>
      <c r="P3911" s="20"/>
      <c r="Q3911" s="20"/>
      <c r="R3911" s="20"/>
    </row>
    <row r="3912" spans="13:18" x14ac:dyDescent="0.25">
      <c r="M3912" s="20"/>
      <c r="N3912" s="20"/>
      <c r="O3912" s="20"/>
      <c r="P3912" s="20"/>
      <c r="Q3912" s="20"/>
      <c r="R3912" s="20"/>
    </row>
    <row r="3913" spans="13:18" x14ac:dyDescent="0.25">
      <c r="M3913" s="20"/>
      <c r="N3913" s="20"/>
      <c r="O3913" s="20"/>
      <c r="P3913" s="20"/>
      <c r="Q3913" s="20"/>
      <c r="R3913" s="20"/>
    </row>
    <row r="3914" spans="13:18" x14ac:dyDescent="0.25">
      <c r="M3914" s="20"/>
      <c r="N3914" s="20"/>
      <c r="O3914" s="20"/>
      <c r="P3914" s="20"/>
      <c r="Q3914" s="20"/>
      <c r="R3914" s="20"/>
    </row>
    <row r="3915" spans="13:18" x14ac:dyDescent="0.25">
      <c r="M3915" s="20"/>
      <c r="N3915" s="20"/>
      <c r="O3915" s="20"/>
      <c r="P3915" s="20"/>
      <c r="Q3915" s="20"/>
      <c r="R3915" s="20"/>
    </row>
    <row r="3916" spans="13:18" x14ac:dyDescent="0.25">
      <c r="M3916" s="20"/>
      <c r="N3916" s="20"/>
      <c r="O3916" s="20"/>
      <c r="P3916" s="20"/>
      <c r="Q3916" s="20"/>
      <c r="R3916" s="20"/>
    </row>
    <row r="3917" spans="13:18" x14ac:dyDescent="0.25">
      <c r="M3917" s="20"/>
      <c r="N3917" s="20"/>
      <c r="O3917" s="20"/>
      <c r="P3917" s="20"/>
      <c r="Q3917" s="20"/>
      <c r="R3917" s="20"/>
    </row>
    <row r="3918" spans="13:18" x14ac:dyDescent="0.25">
      <c r="M3918" s="20"/>
      <c r="N3918" s="20"/>
      <c r="O3918" s="20"/>
      <c r="P3918" s="20"/>
      <c r="Q3918" s="20"/>
      <c r="R3918" s="20"/>
    </row>
    <row r="3919" spans="13:18" x14ac:dyDescent="0.25">
      <c r="M3919" s="20"/>
      <c r="N3919" s="20"/>
      <c r="O3919" s="20"/>
      <c r="P3919" s="20"/>
      <c r="Q3919" s="20"/>
      <c r="R3919" s="20"/>
    </row>
    <row r="3920" spans="13:18" x14ac:dyDescent="0.25">
      <c r="M3920" s="20"/>
      <c r="N3920" s="20"/>
      <c r="O3920" s="20"/>
      <c r="P3920" s="20"/>
      <c r="Q3920" s="20"/>
      <c r="R3920" s="20"/>
    </row>
    <row r="3921" spans="13:18" x14ac:dyDescent="0.25">
      <c r="M3921" s="20"/>
      <c r="N3921" s="20"/>
      <c r="O3921" s="20"/>
      <c r="P3921" s="20"/>
      <c r="Q3921" s="20"/>
      <c r="R3921" s="20"/>
    </row>
    <row r="3922" spans="13:18" x14ac:dyDescent="0.25">
      <c r="M3922" s="20"/>
      <c r="N3922" s="20"/>
      <c r="O3922" s="20"/>
      <c r="P3922" s="20"/>
      <c r="Q3922" s="20"/>
      <c r="R3922" s="20"/>
    </row>
    <row r="3923" spans="13:18" x14ac:dyDescent="0.25">
      <c r="M3923" s="20"/>
      <c r="N3923" s="20"/>
      <c r="O3923" s="20"/>
      <c r="P3923" s="20"/>
      <c r="Q3923" s="20"/>
      <c r="R3923" s="20"/>
    </row>
    <row r="3924" spans="13:18" x14ac:dyDescent="0.25">
      <c r="M3924" s="20"/>
      <c r="N3924" s="20"/>
      <c r="O3924" s="20"/>
      <c r="P3924" s="20"/>
      <c r="Q3924" s="20"/>
      <c r="R3924" s="20"/>
    </row>
    <row r="3925" spans="13:18" x14ac:dyDescent="0.25">
      <c r="M3925" s="20"/>
      <c r="N3925" s="20"/>
      <c r="O3925" s="20"/>
      <c r="P3925" s="20"/>
      <c r="Q3925" s="20"/>
      <c r="R3925" s="20"/>
    </row>
    <row r="3926" spans="13:18" x14ac:dyDescent="0.25">
      <c r="M3926" s="20"/>
      <c r="N3926" s="20"/>
      <c r="O3926" s="20"/>
      <c r="P3926" s="20"/>
      <c r="Q3926" s="20"/>
      <c r="R3926" s="20"/>
    </row>
    <row r="3927" spans="13:18" x14ac:dyDescent="0.25">
      <c r="M3927" s="20"/>
      <c r="N3927" s="20"/>
      <c r="O3927" s="20"/>
      <c r="P3927" s="20"/>
      <c r="Q3927" s="20"/>
      <c r="R3927" s="20"/>
    </row>
    <row r="3928" spans="13:18" x14ac:dyDescent="0.25">
      <c r="M3928" s="20"/>
      <c r="N3928" s="20"/>
      <c r="O3928" s="20"/>
      <c r="P3928" s="20"/>
      <c r="Q3928" s="20"/>
      <c r="R3928" s="20"/>
    </row>
    <row r="3929" spans="13:18" x14ac:dyDescent="0.25">
      <c r="M3929" s="20"/>
      <c r="N3929" s="20"/>
      <c r="O3929" s="20"/>
      <c r="P3929" s="20"/>
      <c r="Q3929" s="20"/>
      <c r="R3929" s="20"/>
    </row>
    <row r="3930" spans="13:18" x14ac:dyDescent="0.25">
      <c r="M3930" s="20"/>
      <c r="N3930" s="20"/>
      <c r="O3930" s="20"/>
      <c r="P3930" s="20"/>
      <c r="Q3930" s="20"/>
      <c r="R3930" s="20"/>
    </row>
    <row r="3931" spans="13:18" x14ac:dyDescent="0.25">
      <c r="M3931" s="20"/>
      <c r="N3931" s="20"/>
      <c r="O3931" s="20"/>
      <c r="P3931" s="20"/>
      <c r="Q3931" s="20"/>
      <c r="R3931" s="20"/>
    </row>
    <row r="3932" spans="13:18" x14ac:dyDescent="0.25">
      <c r="M3932" s="20"/>
      <c r="N3932" s="20"/>
      <c r="O3932" s="20"/>
      <c r="P3932" s="20"/>
      <c r="Q3932" s="20"/>
      <c r="R3932" s="20"/>
    </row>
    <row r="3933" spans="13:18" x14ac:dyDescent="0.25">
      <c r="M3933" s="20"/>
      <c r="N3933" s="20"/>
      <c r="O3933" s="20"/>
      <c r="P3933" s="20"/>
      <c r="Q3933" s="20"/>
      <c r="R3933" s="20"/>
    </row>
    <row r="3934" spans="13:18" x14ac:dyDescent="0.25">
      <c r="M3934" s="20"/>
      <c r="N3934" s="20"/>
      <c r="O3934" s="20"/>
      <c r="P3934" s="20"/>
      <c r="Q3934" s="20"/>
      <c r="R3934" s="20"/>
    </row>
    <row r="3935" spans="13:18" x14ac:dyDescent="0.25">
      <c r="M3935" s="20"/>
      <c r="N3935" s="20"/>
      <c r="O3935" s="20"/>
      <c r="P3935" s="20"/>
      <c r="Q3935" s="20"/>
      <c r="R3935" s="20"/>
    </row>
    <row r="3936" spans="13:18" x14ac:dyDescent="0.25">
      <c r="M3936" s="20"/>
      <c r="N3936" s="20"/>
      <c r="O3936" s="20"/>
      <c r="P3936" s="20"/>
      <c r="Q3936" s="20"/>
      <c r="R3936" s="20"/>
    </row>
    <row r="3937" spans="13:18" x14ac:dyDescent="0.25">
      <c r="M3937" s="20"/>
      <c r="N3937" s="20"/>
      <c r="O3937" s="20"/>
      <c r="P3937" s="20"/>
      <c r="Q3937" s="20"/>
      <c r="R3937" s="20"/>
    </row>
    <row r="3938" spans="13:18" x14ac:dyDescent="0.25">
      <c r="M3938" s="20"/>
      <c r="N3938" s="20"/>
      <c r="O3938" s="20"/>
      <c r="P3938" s="20"/>
      <c r="Q3938" s="20"/>
      <c r="R3938" s="20"/>
    </row>
    <row r="3939" spans="13:18" x14ac:dyDescent="0.25">
      <c r="M3939" s="20"/>
      <c r="N3939" s="20"/>
      <c r="O3939" s="20"/>
      <c r="P3939" s="20"/>
      <c r="Q3939" s="20"/>
      <c r="R3939" s="20"/>
    </row>
    <row r="3940" spans="13:18" x14ac:dyDescent="0.25">
      <c r="M3940" s="20"/>
      <c r="N3940" s="20"/>
      <c r="O3940" s="20"/>
      <c r="P3940" s="20"/>
      <c r="Q3940" s="20"/>
      <c r="R3940" s="20"/>
    </row>
    <row r="3941" spans="13:18" x14ac:dyDescent="0.25">
      <c r="M3941" s="20"/>
      <c r="N3941" s="20"/>
      <c r="O3941" s="20"/>
      <c r="P3941" s="20"/>
      <c r="Q3941" s="20"/>
      <c r="R3941" s="20"/>
    </row>
    <row r="3942" spans="13:18" x14ac:dyDescent="0.25">
      <c r="M3942" s="20"/>
      <c r="N3942" s="20"/>
      <c r="O3942" s="20"/>
      <c r="P3942" s="20"/>
      <c r="Q3942" s="20"/>
      <c r="R3942" s="20"/>
    </row>
    <row r="3943" spans="13:18" x14ac:dyDescent="0.25">
      <c r="M3943" s="20"/>
      <c r="N3943" s="20"/>
      <c r="O3943" s="20"/>
      <c r="P3943" s="20"/>
      <c r="Q3943" s="20"/>
      <c r="R3943" s="20"/>
    </row>
    <row r="3944" spans="13:18" x14ac:dyDescent="0.25">
      <c r="M3944" s="20"/>
      <c r="N3944" s="20"/>
      <c r="O3944" s="20"/>
      <c r="P3944" s="20"/>
      <c r="Q3944" s="20"/>
      <c r="R3944" s="20"/>
    </row>
    <row r="3945" spans="13:18" x14ac:dyDescent="0.25">
      <c r="M3945" s="20"/>
      <c r="N3945" s="20"/>
      <c r="O3945" s="20"/>
      <c r="P3945" s="20"/>
      <c r="Q3945" s="20"/>
      <c r="R3945" s="20"/>
    </row>
    <row r="3946" spans="13:18" x14ac:dyDescent="0.25">
      <c r="M3946" s="20"/>
      <c r="N3946" s="20"/>
      <c r="O3946" s="20"/>
      <c r="P3946" s="20"/>
      <c r="Q3946" s="20"/>
      <c r="R3946" s="20"/>
    </row>
    <row r="3947" spans="13:18" x14ac:dyDescent="0.25">
      <c r="M3947" s="20"/>
      <c r="N3947" s="20"/>
      <c r="O3947" s="20"/>
      <c r="P3947" s="20"/>
      <c r="Q3947" s="20"/>
      <c r="R3947" s="20"/>
    </row>
    <row r="3948" spans="13:18" x14ac:dyDescent="0.25">
      <c r="M3948" s="20"/>
      <c r="N3948" s="20"/>
      <c r="O3948" s="20"/>
      <c r="P3948" s="20"/>
      <c r="Q3948" s="20"/>
      <c r="R3948" s="20"/>
    </row>
    <row r="3949" spans="13:18" x14ac:dyDescent="0.25">
      <c r="M3949" s="20"/>
      <c r="N3949" s="20"/>
      <c r="O3949" s="20"/>
      <c r="P3949" s="20"/>
      <c r="Q3949" s="20"/>
      <c r="R3949" s="20"/>
    </row>
    <row r="3950" spans="13:18" x14ac:dyDescent="0.25">
      <c r="M3950" s="20"/>
      <c r="N3950" s="20"/>
      <c r="O3950" s="20"/>
      <c r="P3950" s="20"/>
      <c r="Q3950" s="20"/>
      <c r="R3950" s="20"/>
    </row>
    <row r="3951" spans="13:18" x14ac:dyDescent="0.25">
      <c r="M3951" s="20"/>
      <c r="N3951" s="20"/>
      <c r="O3951" s="20"/>
      <c r="P3951" s="20"/>
      <c r="Q3951" s="20"/>
      <c r="R3951" s="20"/>
    </row>
    <row r="3952" spans="13:18" x14ac:dyDescent="0.25">
      <c r="M3952" s="20"/>
      <c r="N3952" s="20"/>
      <c r="O3952" s="20"/>
      <c r="P3952" s="20"/>
      <c r="Q3952" s="20"/>
      <c r="R3952" s="20"/>
    </row>
    <row r="3953" spans="13:18" x14ac:dyDescent="0.25">
      <c r="M3953" s="20"/>
      <c r="N3953" s="20"/>
      <c r="O3953" s="20"/>
      <c r="P3953" s="20"/>
      <c r="Q3953" s="20"/>
      <c r="R3953" s="20"/>
    </row>
    <row r="3954" spans="13:18" x14ac:dyDescent="0.25">
      <c r="M3954" s="20"/>
      <c r="N3954" s="20"/>
      <c r="O3954" s="20"/>
      <c r="P3954" s="20"/>
      <c r="Q3954" s="20"/>
      <c r="R3954" s="20"/>
    </row>
    <row r="3955" spans="13:18" x14ac:dyDescent="0.25">
      <c r="M3955" s="20"/>
      <c r="N3955" s="20"/>
      <c r="O3955" s="20"/>
      <c r="P3955" s="20"/>
      <c r="Q3955" s="20"/>
      <c r="R3955" s="20"/>
    </row>
    <row r="3956" spans="13:18" x14ac:dyDescent="0.25">
      <c r="M3956" s="20"/>
      <c r="N3956" s="20"/>
      <c r="O3956" s="20"/>
      <c r="P3956" s="20"/>
      <c r="Q3956" s="20"/>
      <c r="R3956" s="20"/>
    </row>
    <row r="3957" spans="13:18" x14ac:dyDescent="0.25">
      <c r="M3957" s="20"/>
      <c r="N3957" s="20"/>
      <c r="O3957" s="20"/>
      <c r="P3957" s="20"/>
      <c r="Q3957" s="20"/>
      <c r="R3957" s="20"/>
    </row>
    <row r="3958" spans="13:18" x14ac:dyDescent="0.25">
      <c r="M3958" s="20"/>
      <c r="N3958" s="20"/>
      <c r="O3958" s="20"/>
      <c r="P3958" s="20"/>
      <c r="Q3958" s="20"/>
      <c r="R3958" s="20"/>
    </row>
    <row r="3959" spans="13:18" x14ac:dyDescent="0.25">
      <c r="M3959" s="20"/>
      <c r="N3959" s="20"/>
      <c r="O3959" s="20"/>
      <c r="P3959" s="20"/>
      <c r="Q3959" s="20"/>
      <c r="R3959" s="20"/>
    </row>
    <row r="3960" spans="13:18" x14ac:dyDescent="0.25">
      <c r="M3960" s="20"/>
      <c r="N3960" s="20"/>
      <c r="O3960" s="20"/>
      <c r="P3960" s="20"/>
      <c r="Q3960" s="20"/>
      <c r="R3960" s="20"/>
    </row>
    <row r="3961" spans="13:18" x14ac:dyDescent="0.25">
      <c r="M3961" s="20"/>
      <c r="N3961" s="20"/>
      <c r="O3961" s="20"/>
      <c r="P3961" s="20"/>
      <c r="Q3961" s="20"/>
      <c r="R3961" s="20"/>
    </row>
    <row r="3962" spans="13:18" x14ac:dyDescent="0.25">
      <c r="M3962" s="20"/>
      <c r="N3962" s="20"/>
      <c r="O3962" s="20"/>
      <c r="P3962" s="20"/>
      <c r="Q3962" s="20"/>
      <c r="R3962" s="20"/>
    </row>
    <row r="3963" spans="13:18" x14ac:dyDescent="0.25">
      <c r="M3963" s="20"/>
      <c r="N3963" s="20"/>
      <c r="O3963" s="20"/>
      <c r="P3963" s="20"/>
      <c r="Q3963" s="20"/>
      <c r="R3963" s="20"/>
    </row>
    <row r="3964" spans="13:18" x14ac:dyDescent="0.25">
      <c r="M3964" s="20"/>
      <c r="N3964" s="20"/>
      <c r="O3964" s="20"/>
      <c r="P3964" s="20"/>
      <c r="Q3964" s="20"/>
      <c r="R3964" s="20"/>
    </row>
    <row r="3965" spans="13:18" x14ac:dyDescent="0.25">
      <c r="M3965" s="20"/>
      <c r="N3965" s="20"/>
      <c r="O3965" s="20"/>
      <c r="P3965" s="20"/>
      <c r="Q3965" s="20"/>
      <c r="R3965" s="20"/>
    </row>
    <row r="3966" spans="13:18" x14ac:dyDescent="0.25">
      <c r="M3966" s="20"/>
      <c r="N3966" s="20"/>
      <c r="O3966" s="20"/>
      <c r="P3966" s="20"/>
      <c r="Q3966" s="20"/>
      <c r="R3966" s="20"/>
    </row>
    <row r="3967" spans="13:18" x14ac:dyDescent="0.25">
      <c r="M3967" s="20"/>
      <c r="N3967" s="20"/>
      <c r="O3967" s="20"/>
      <c r="P3967" s="20"/>
      <c r="Q3967" s="20"/>
      <c r="R3967" s="20"/>
    </row>
    <row r="3968" spans="13:18" x14ac:dyDescent="0.25">
      <c r="M3968" s="20"/>
      <c r="N3968" s="20"/>
      <c r="O3968" s="20"/>
      <c r="P3968" s="20"/>
      <c r="Q3968" s="20"/>
      <c r="R3968" s="20"/>
    </row>
    <row r="3969" spans="13:18" x14ac:dyDescent="0.25">
      <c r="M3969" s="20"/>
      <c r="N3969" s="20"/>
      <c r="O3969" s="20"/>
      <c r="P3969" s="20"/>
      <c r="Q3969" s="20"/>
      <c r="R3969" s="20"/>
    </row>
    <row r="3970" spans="13:18" x14ac:dyDescent="0.25">
      <c r="M3970" s="20"/>
      <c r="N3970" s="20"/>
      <c r="O3970" s="20"/>
      <c r="P3970" s="20"/>
      <c r="Q3970" s="20"/>
      <c r="R3970" s="20"/>
    </row>
    <row r="3971" spans="13:18" x14ac:dyDescent="0.25">
      <c r="M3971" s="20"/>
      <c r="N3971" s="20"/>
      <c r="O3971" s="20"/>
      <c r="P3971" s="20"/>
      <c r="Q3971" s="20"/>
      <c r="R3971" s="20"/>
    </row>
    <row r="3972" spans="13:18" x14ac:dyDescent="0.25">
      <c r="M3972" s="20"/>
      <c r="N3972" s="20"/>
      <c r="O3972" s="20"/>
      <c r="P3972" s="20"/>
      <c r="Q3972" s="20"/>
      <c r="R3972" s="20"/>
    </row>
    <row r="3973" spans="13:18" x14ac:dyDescent="0.25">
      <c r="M3973" s="20"/>
      <c r="N3973" s="20"/>
      <c r="O3973" s="20"/>
      <c r="P3973" s="20"/>
      <c r="Q3973" s="20"/>
      <c r="R3973" s="20"/>
    </row>
    <row r="3974" spans="13:18" x14ac:dyDescent="0.25">
      <c r="M3974" s="20"/>
      <c r="N3974" s="20"/>
      <c r="O3974" s="20"/>
      <c r="P3974" s="20"/>
      <c r="Q3974" s="20"/>
      <c r="R3974" s="20"/>
    </row>
    <row r="3975" spans="13:18" x14ac:dyDescent="0.25">
      <c r="M3975" s="20"/>
      <c r="N3975" s="20"/>
      <c r="O3975" s="20"/>
      <c r="P3975" s="20"/>
      <c r="Q3975" s="20"/>
      <c r="R3975" s="20"/>
    </row>
    <row r="3976" spans="13:18" x14ac:dyDescent="0.25">
      <c r="M3976" s="20"/>
      <c r="N3976" s="20"/>
      <c r="O3976" s="20"/>
      <c r="P3976" s="20"/>
      <c r="Q3976" s="20"/>
      <c r="R3976" s="20"/>
    </row>
    <row r="3977" spans="13:18" x14ac:dyDescent="0.25">
      <c r="M3977" s="20"/>
      <c r="N3977" s="20"/>
      <c r="O3977" s="20"/>
      <c r="P3977" s="20"/>
      <c r="Q3977" s="20"/>
      <c r="R3977" s="20"/>
    </row>
    <row r="3978" spans="13:18" x14ac:dyDescent="0.25">
      <c r="M3978" s="20"/>
      <c r="N3978" s="20"/>
      <c r="O3978" s="20"/>
      <c r="P3978" s="20"/>
      <c r="Q3978" s="20"/>
      <c r="R3978" s="20"/>
    </row>
    <row r="3979" spans="13:18" x14ac:dyDescent="0.25">
      <c r="M3979" s="20"/>
      <c r="N3979" s="20"/>
      <c r="O3979" s="20"/>
      <c r="P3979" s="20"/>
      <c r="Q3979" s="20"/>
      <c r="R3979" s="20"/>
    </row>
    <row r="3980" spans="13:18" x14ac:dyDescent="0.25">
      <c r="M3980" s="20"/>
      <c r="N3980" s="20"/>
      <c r="O3980" s="20"/>
      <c r="P3980" s="20"/>
      <c r="Q3980" s="20"/>
      <c r="R3980" s="20"/>
    </row>
    <row r="3981" spans="13:18" x14ac:dyDescent="0.25">
      <c r="M3981" s="20"/>
      <c r="N3981" s="20"/>
      <c r="O3981" s="20"/>
      <c r="P3981" s="20"/>
      <c r="Q3981" s="20"/>
      <c r="R3981" s="20"/>
    </row>
    <row r="3982" spans="13:18" x14ac:dyDescent="0.25">
      <c r="M3982" s="20"/>
      <c r="N3982" s="20"/>
      <c r="O3982" s="20"/>
      <c r="P3982" s="20"/>
      <c r="Q3982" s="20"/>
      <c r="R3982" s="20"/>
    </row>
    <row r="3983" spans="13:18" x14ac:dyDescent="0.25">
      <c r="M3983" s="20"/>
      <c r="N3983" s="20"/>
      <c r="O3983" s="20"/>
      <c r="P3983" s="20"/>
      <c r="Q3983" s="20"/>
      <c r="R3983" s="20"/>
    </row>
    <row r="3984" spans="13:18" x14ac:dyDescent="0.25">
      <c r="M3984" s="20"/>
      <c r="N3984" s="20"/>
      <c r="O3984" s="20"/>
      <c r="P3984" s="20"/>
      <c r="Q3984" s="20"/>
      <c r="R3984" s="20"/>
    </row>
    <row r="3985" spans="13:18" x14ac:dyDescent="0.25">
      <c r="M3985" s="20"/>
      <c r="N3985" s="20"/>
      <c r="O3985" s="20"/>
      <c r="P3985" s="20"/>
      <c r="Q3985" s="20"/>
      <c r="R3985" s="20"/>
    </row>
    <row r="3986" spans="13:18" x14ac:dyDescent="0.25">
      <c r="M3986" s="20"/>
      <c r="N3986" s="20"/>
      <c r="O3986" s="20"/>
      <c r="P3986" s="20"/>
      <c r="Q3986" s="20"/>
      <c r="R3986" s="20"/>
    </row>
    <row r="3987" spans="13:18" x14ac:dyDescent="0.25">
      <c r="M3987" s="20"/>
      <c r="N3987" s="20"/>
      <c r="O3987" s="20"/>
      <c r="P3987" s="20"/>
      <c r="Q3987" s="20"/>
      <c r="R3987" s="20"/>
    </row>
    <row r="3988" spans="13:18" x14ac:dyDescent="0.25">
      <c r="M3988" s="20"/>
      <c r="N3988" s="20"/>
      <c r="O3988" s="20"/>
      <c r="P3988" s="20"/>
      <c r="Q3988" s="20"/>
      <c r="R3988" s="20"/>
    </row>
    <row r="3989" spans="13:18" x14ac:dyDescent="0.25">
      <c r="M3989" s="20"/>
      <c r="N3989" s="20"/>
      <c r="O3989" s="20"/>
      <c r="P3989" s="20"/>
      <c r="Q3989" s="20"/>
      <c r="R3989" s="20"/>
    </row>
    <row r="3990" spans="13:18" x14ac:dyDescent="0.25">
      <c r="M3990" s="20"/>
      <c r="N3990" s="20"/>
      <c r="O3990" s="20"/>
      <c r="P3990" s="20"/>
      <c r="Q3990" s="20"/>
      <c r="R3990" s="20"/>
    </row>
    <row r="3991" spans="13:18" x14ac:dyDescent="0.25">
      <c r="M3991" s="20"/>
      <c r="N3991" s="20"/>
      <c r="O3991" s="20"/>
      <c r="P3991" s="20"/>
      <c r="Q3991" s="20"/>
      <c r="R3991" s="20"/>
    </row>
    <row r="3992" spans="13:18" x14ac:dyDescent="0.25">
      <c r="M3992" s="20"/>
      <c r="N3992" s="20"/>
      <c r="O3992" s="20"/>
      <c r="P3992" s="20"/>
      <c r="Q3992" s="20"/>
      <c r="R3992" s="20"/>
    </row>
    <row r="3993" spans="13:18" x14ac:dyDescent="0.25">
      <c r="M3993" s="20"/>
      <c r="N3993" s="20"/>
      <c r="O3993" s="20"/>
      <c r="P3993" s="20"/>
      <c r="Q3993" s="20"/>
      <c r="R3993" s="20"/>
    </row>
    <row r="3994" spans="13:18" x14ac:dyDescent="0.25">
      <c r="M3994" s="20"/>
      <c r="N3994" s="20"/>
      <c r="O3994" s="20"/>
      <c r="P3994" s="20"/>
      <c r="Q3994" s="20"/>
      <c r="R3994" s="20"/>
    </row>
    <row r="3995" spans="13:18" x14ac:dyDescent="0.25">
      <c r="M3995" s="20"/>
      <c r="N3995" s="20"/>
      <c r="O3995" s="20"/>
      <c r="P3995" s="20"/>
      <c r="Q3995" s="20"/>
      <c r="R3995" s="20"/>
    </row>
    <row r="3996" spans="13:18" x14ac:dyDescent="0.25">
      <c r="M3996" s="20"/>
      <c r="N3996" s="20"/>
      <c r="O3996" s="20"/>
      <c r="P3996" s="20"/>
      <c r="Q3996" s="20"/>
      <c r="R3996" s="20"/>
    </row>
    <row r="3997" spans="13:18" x14ac:dyDescent="0.25">
      <c r="M3997" s="20"/>
      <c r="N3997" s="20"/>
      <c r="O3997" s="20"/>
      <c r="P3997" s="20"/>
      <c r="Q3997" s="20"/>
      <c r="R3997" s="20"/>
    </row>
    <row r="3998" spans="13:18" x14ac:dyDescent="0.25">
      <c r="M3998" s="20"/>
      <c r="N3998" s="20"/>
      <c r="O3998" s="20"/>
      <c r="P3998" s="20"/>
      <c r="Q3998" s="20"/>
      <c r="R3998" s="20"/>
    </row>
    <row r="3999" spans="13:18" x14ac:dyDescent="0.25">
      <c r="M3999" s="20"/>
      <c r="N3999" s="20"/>
      <c r="O3999" s="20"/>
      <c r="P3999" s="20"/>
      <c r="Q3999" s="20"/>
      <c r="R3999" s="20"/>
    </row>
    <row r="4000" spans="13:18" x14ac:dyDescent="0.25">
      <c r="M4000" s="20"/>
      <c r="N4000" s="20"/>
      <c r="O4000" s="20"/>
      <c r="P4000" s="20"/>
      <c r="Q4000" s="20"/>
      <c r="R4000" s="20"/>
    </row>
    <row r="4001" spans="13:18" x14ac:dyDescent="0.25">
      <c r="M4001" s="20"/>
      <c r="N4001" s="20"/>
      <c r="O4001" s="20"/>
      <c r="P4001" s="20"/>
      <c r="Q4001" s="20"/>
      <c r="R4001" s="20"/>
    </row>
    <row r="4002" spans="13:18" x14ac:dyDescent="0.25">
      <c r="M4002" s="20"/>
      <c r="N4002" s="20"/>
      <c r="O4002" s="20"/>
      <c r="P4002" s="20"/>
      <c r="Q4002" s="20"/>
      <c r="R4002" s="20"/>
    </row>
    <row r="4003" spans="13:18" x14ac:dyDescent="0.25">
      <c r="M4003" s="20"/>
      <c r="N4003" s="20"/>
      <c r="O4003" s="20"/>
      <c r="P4003" s="20"/>
      <c r="Q4003" s="20"/>
      <c r="R4003" s="20"/>
    </row>
    <row r="4004" spans="13:18" x14ac:dyDescent="0.25">
      <c r="M4004" s="20"/>
      <c r="N4004" s="20"/>
      <c r="O4004" s="20"/>
      <c r="P4004" s="20"/>
      <c r="Q4004" s="20"/>
      <c r="R4004" s="20"/>
    </row>
    <row r="4005" spans="13:18" x14ac:dyDescent="0.25">
      <c r="M4005" s="20"/>
      <c r="N4005" s="20"/>
      <c r="O4005" s="20"/>
      <c r="P4005" s="20"/>
      <c r="Q4005" s="20"/>
      <c r="R4005" s="20"/>
    </row>
    <row r="4006" spans="13:18" x14ac:dyDescent="0.25">
      <c r="M4006" s="20"/>
      <c r="N4006" s="20"/>
      <c r="O4006" s="20"/>
      <c r="P4006" s="20"/>
      <c r="Q4006" s="20"/>
      <c r="R4006" s="20"/>
    </row>
    <row r="4007" spans="13:18" x14ac:dyDescent="0.25">
      <c r="M4007" s="20"/>
      <c r="N4007" s="20"/>
      <c r="O4007" s="20"/>
      <c r="P4007" s="20"/>
      <c r="Q4007" s="20"/>
      <c r="R4007" s="20"/>
    </row>
    <row r="4008" spans="13:18" x14ac:dyDescent="0.25">
      <c r="M4008" s="20"/>
      <c r="N4008" s="20"/>
      <c r="O4008" s="20"/>
      <c r="P4008" s="20"/>
      <c r="Q4008" s="20"/>
      <c r="R4008" s="20"/>
    </row>
    <row r="4009" spans="13:18" x14ac:dyDescent="0.25">
      <c r="M4009" s="20"/>
      <c r="N4009" s="20"/>
      <c r="O4009" s="20"/>
      <c r="P4009" s="20"/>
      <c r="Q4009" s="20"/>
      <c r="R4009" s="20"/>
    </row>
    <row r="4010" spans="13:18" x14ac:dyDescent="0.25">
      <c r="M4010" s="20"/>
      <c r="N4010" s="20"/>
      <c r="O4010" s="20"/>
      <c r="P4010" s="20"/>
      <c r="Q4010" s="20"/>
      <c r="R4010" s="20"/>
    </row>
    <row r="4011" spans="13:18" x14ac:dyDescent="0.25">
      <c r="M4011" s="20"/>
      <c r="N4011" s="20"/>
      <c r="O4011" s="20"/>
      <c r="P4011" s="20"/>
      <c r="Q4011" s="20"/>
      <c r="R4011" s="20"/>
    </row>
    <row r="4012" spans="13:18" x14ac:dyDescent="0.25">
      <c r="M4012" s="20"/>
      <c r="N4012" s="20"/>
      <c r="O4012" s="20"/>
      <c r="P4012" s="20"/>
      <c r="Q4012" s="20"/>
      <c r="R4012" s="20"/>
    </row>
    <row r="4013" spans="13:18" x14ac:dyDescent="0.25">
      <c r="M4013" s="20"/>
      <c r="N4013" s="20"/>
      <c r="O4013" s="20"/>
      <c r="P4013" s="20"/>
      <c r="Q4013" s="20"/>
      <c r="R4013" s="20"/>
    </row>
    <row r="4014" spans="13:18" x14ac:dyDescent="0.25">
      <c r="M4014" s="20"/>
      <c r="N4014" s="20"/>
      <c r="O4014" s="20"/>
      <c r="P4014" s="20"/>
      <c r="Q4014" s="20"/>
      <c r="R4014" s="20"/>
    </row>
    <row r="4015" spans="13:18" x14ac:dyDescent="0.25">
      <c r="M4015" s="20"/>
      <c r="N4015" s="20"/>
      <c r="O4015" s="20"/>
      <c r="P4015" s="20"/>
      <c r="Q4015" s="20"/>
      <c r="R4015" s="20"/>
    </row>
    <row r="4016" spans="13:18" x14ac:dyDescent="0.25">
      <c r="M4016" s="20"/>
      <c r="N4016" s="20"/>
      <c r="O4016" s="20"/>
      <c r="P4016" s="20"/>
      <c r="Q4016" s="20"/>
      <c r="R4016" s="20"/>
    </row>
    <row r="4017" spans="13:18" x14ac:dyDescent="0.25">
      <c r="M4017" s="20"/>
      <c r="N4017" s="20"/>
      <c r="O4017" s="20"/>
      <c r="P4017" s="20"/>
      <c r="Q4017" s="20"/>
      <c r="R4017" s="20"/>
    </row>
    <row r="4018" spans="13:18" x14ac:dyDescent="0.25">
      <c r="M4018" s="20"/>
      <c r="N4018" s="20"/>
      <c r="O4018" s="20"/>
      <c r="P4018" s="20"/>
      <c r="Q4018" s="20"/>
      <c r="R4018" s="20"/>
    </row>
    <row r="4019" spans="13:18" x14ac:dyDescent="0.25">
      <c r="M4019" s="20"/>
      <c r="N4019" s="20"/>
      <c r="O4019" s="20"/>
      <c r="P4019" s="20"/>
      <c r="Q4019" s="20"/>
      <c r="R4019" s="20"/>
    </row>
    <row r="4020" spans="13:18" x14ac:dyDescent="0.25">
      <c r="M4020" s="20"/>
      <c r="N4020" s="20"/>
      <c r="O4020" s="20"/>
      <c r="P4020" s="20"/>
      <c r="Q4020" s="20"/>
      <c r="R4020" s="20"/>
    </row>
    <row r="4021" spans="13:18" x14ac:dyDescent="0.25">
      <c r="M4021" s="20"/>
      <c r="N4021" s="20"/>
      <c r="O4021" s="20"/>
      <c r="P4021" s="20"/>
      <c r="Q4021" s="20"/>
      <c r="R4021" s="20"/>
    </row>
    <row r="4022" spans="13:18" x14ac:dyDescent="0.25">
      <c r="M4022" s="20"/>
      <c r="N4022" s="20"/>
      <c r="O4022" s="20"/>
      <c r="P4022" s="20"/>
      <c r="Q4022" s="20"/>
      <c r="R4022" s="20"/>
    </row>
    <row r="4023" spans="13:18" x14ac:dyDescent="0.25">
      <c r="M4023" s="20"/>
      <c r="N4023" s="20"/>
      <c r="O4023" s="20"/>
      <c r="P4023" s="20"/>
      <c r="Q4023" s="20"/>
      <c r="R4023" s="20"/>
    </row>
    <row r="4024" spans="13:18" x14ac:dyDescent="0.25">
      <c r="M4024" s="20"/>
      <c r="N4024" s="20"/>
      <c r="O4024" s="20"/>
      <c r="P4024" s="20"/>
      <c r="Q4024" s="20"/>
      <c r="R4024" s="20"/>
    </row>
    <row r="4025" spans="13:18" x14ac:dyDescent="0.25">
      <c r="M4025" s="20"/>
      <c r="N4025" s="20"/>
      <c r="O4025" s="20"/>
      <c r="P4025" s="20"/>
      <c r="Q4025" s="20"/>
      <c r="R4025" s="20"/>
    </row>
    <row r="4026" spans="13:18" x14ac:dyDescent="0.25">
      <c r="M4026" s="20"/>
      <c r="N4026" s="20"/>
      <c r="O4026" s="20"/>
      <c r="P4026" s="20"/>
      <c r="Q4026" s="20"/>
      <c r="R4026" s="20"/>
    </row>
    <row r="4027" spans="13:18" x14ac:dyDescent="0.25">
      <c r="M4027" s="20"/>
      <c r="N4027" s="20"/>
      <c r="O4027" s="20"/>
      <c r="P4027" s="20"/>
      <c r="Q4027" s="20"/>
      <c r="R4027" s="20"/>
    </row>
    <row r="4028" spans="13:18" x14ac:dyDescent="0.25">
      <c r="M4028" s="20"/>
      <c r="N4028" s="20"/>
      <c r="O4028" s="20"/>
      <c r="P4028" s="20"/>
      <c r="Q4028" s="20"/>
      <c r="R4028" s="20"/>
    </row>
    <row r="4029" spans="13:18" x14ac:dyDescent="0.25">
      <c r="M4029" s="20"/>
      <c r="N4029" s="20"/>
      <c r="O4029" s="20"/>
      <c r="P4029" s="20"/>
      <c r="Q4029" s="20"/>
      <c r="R4029" s="20"/>
    </row>
    <row r="4030" spans="13:18" x14ac:dyDescent="0.25">
      <c r="M4030" s="20"/>
      <c r="N4030" s="20"/>
      <c r="O4030" s="20"/>
      <c r="P4030" s="20"/>
      <c r="Q4030" s="20"/>
      <c r="R4030" s="20"/>
    </row>
    <row r="4031" spans="13:18" x14ac:dyDescent="0.25">
      <c r="M4031" s="20"/>
      <c r="N4031" s="20"/>
      <c r="O4031" s="20"/>
      <c r="P4031" s="20"/>
      <c r="Q4031" s="20"/>
      <c r="R4031" s="20"/>
    </row>
    <row r="4032" spans="13:18" x14ac:dyDescent="0.25">
      <c r="M4032" s="20"/>
      <c r="N4032" s="20"/>
      <c r="O4032" s="20"/>
      <c r="P4032" s="20"/>
      <c r="Q4032" s="20"/>
      <c r="R4032" s="20"/>
    </row>
    <row r="4033" spans="13:18" x14ac:dyDescent="0.25">
      <c r="M4033" s="20"/>
      <c r="N4033" s="20"/>
      <c r="O4033" s="20"/>
      <c r="P4033" s="20"/>
      <c r="Q4033" s="20"/>
      <c r="R4033" s="20"/>
    </row>
    <row r="4034" spans="13:18" x14ac:dyDescent="0.25">
      <c r="M4034" s="20"/>
      <c r="N4034" s="20"/>
      <c r="O4034" s="20"/>
      <c r="P4034" s="20"/>
      <c r="Q4034" s="20"/>
      <c r="R4034" s="20"/>
    </row>
    <row r="4035" spans="13:18" x14ac:dyDescent="0.25">
      <c r="M4035" s="20"/>
      <c r="N4035" s="20"/>
      <c r="O4035" s="20"/>
      <c r="P4035" s="20"/>
      <c r="Q4035" s="20"/>
      <c r="R4035" s="20"/>
    </row>
    <row r="4036" spans="13:18" x14ac:dyDescent="0.25">
      <c r="M4036" s="20"/>
      <c r="N4036" s="20"/>
      <c r="O4036" s="20"/>
      <c r="P4036" s="20"/>
      <c r="Q4036" s="20"/>
      <c r="R4036" s="20"/>
    </row>
    <row r="4037" spans="13:18" x14ac:dyDescent="0.25">
      <c r="M4037" s="20"/>
      <c r="N4037" s="20"/>
      <c r="O4037" s="20"/>
      <c r="P4037" s="20"/>
      <c r="Q4037" s="20"/>
      <c r="R4037" s="20"/>
    </row>
    <row r="4038" spans="13:18" x14ac:dyDescent="0.25">
      <c r="M4038" s="20"/>
      <c r="N4038" s="20"/>
      <c r="O4038" s="20"/>
      <c r="P4038" s="20"/>
      <c r="Q4038" s="20"/>
      <c r="R4038" s="20"/>
    </row>
    <row r="4039" spans="13:18" x14ac:dyDescent="0.25">
      <c r="M4039" s="20"/>
      <c r="N4039" s="20"/>
      <c r="O4039" s="20"/>
      <c r="P4039" s="20"/>
      <c r="Q4039" s="20"/>
      <c r="R4039" s="20"/>
    </row>
    <row r="4040" spans="13:18" x14ac:dyDescent="0.25">
      <c r="M4040" s="20"/>
      <c r="N4040" s="20"/>
      <c r="O4040" s="20"/>
      <c r="P4040" s="20"/>
      <c r="Q4040" s="20"/>
      <c r="R4040" s="20"/>
    </row>
    <row r="4041" spans="13:18" x14ac:dyDescent="0.25">
      <c r="M4041" s="20"/>
      <c r="N4041" s="20"/>
      <c r="O4041" s="20"/>
      <c r="P4041" s="20"/>
      <c r="Q4041" s="20"/>
      <c r="R4041" s="20"/>
    </row>
    <row r="4042" spans="13:18" x14ac:dyDescent="0.25">
      <c r="M4042" s="20"/>
      <c r="N4042" s="20"/>
      <c r="O4042" s="20"/>
      <c r="P4042" s="20"/>
      <c r="Q4042" s="20"/>
      <c r="R4042" s="20"/>
    </row>
    <row r="4043" spans="13:18" x14ac:dyDescent="0.25">
      <c r="M4043" s="20"/>
      <c r="N4043" s="20"/>
      <c r="O4043" s="20"/>
      <c r="P4043" s="20"/>
      <c r="Q4043" s="20"/>
      <c r="R4043" s="20"/>
    </row>
    <row r="4044" spans="13:18" x14ac:dyDescent="0.25">
      <c r="M4044" s="20"/>
      <c r="N4044" s="20"/>
      <c r="O4044" s="20"/>
      <c r="P4044" s="20"/>
      <c r="Q4044" s="20"/>
      <c r="R4044" s="20"/>
    </row>
    <row r="4045" spans="13:18" x14ac:dyDescent="0.25">
      <c r="M4045" s="20"/>
      <c r="N4045" s="20"/>
      <c r="O4045" s="20"/>
      <c r="P4045" s="20"/>
      <c r="Q4045" s="20"/>
      <c r="R4045" s="20"/>
    </row>
    <row r="4046" spans="13:18" x14ac:dyDescent="0.25">
      <c r="M4046" s="20"/>
      <c r="N4046" s="20"/>
      <c r="O4046" s="20"/>
      <c r="P4046" s="20"/>
      <c r="Q4046" s="20"/>
      <c r="R4046" s="20"/>
    </row>
    <row r="4047" spans="13:18" x14ac:dyDescent="0.25">
      <c r="M4047" s="20"/>
      <c r="N4047" s="20"/>
      <c r="O4047" s="20"/>
      <c r="P4047" s="20"/>
      <c r="Q4047" s="20"/>
      <c r="R4047" s="20"/>
    </row>
    <row r="4048" spans="13:18" x14ac:dyDescent="0.25">
      <c r="M4048" s="20"/>
      <c r="N4048" s="20"/>
      <c r="O4048" s="20"/>
      <c r="P4048" s="20"/>
      <c r="Q4048" s="20"/>
      <c r="R4048" s="20"/>
    </row>
    <row r="4049" spans="13:18" x14ac:dyDescent="0.25">
      <c r="M4049" s="20"/>
      <c r="N4049" s="20"/>
      <c r="O4049" s="20"/>
      <c r="P4049" s="20"/>
      <c r="Q4049" s="20"/>
      <c r="R4049" s="20"/>
    </row>
    <row r="4050" spans="13:18" x14ac:dyDescent="0.25">
      <c r="M4050" s="20"/>
      <c r="N4050" s="20"/>
      <c r="O4050" s="20"/>
      <c r="P4050" s="20"/>
      <c r="Q4050" s="20"/>
      <c r="R4050" s="20"/>
    </row>
    <row r="4051" spans="13:18" x14ac:dyDescent="0.25">
      <c r="M4051" s="20"/>
      <c r="N4051" s="20"/>
      <c r="O4051" s="20"/>
      <c r="P4051" s="20"/>
      <c r="Q4051" s="20"/>
      <c r="R4051" s="20"/>
    </row>
    <row r="4052" spans="13:18" x14ac:dyDescent="0.25">
      <c r="M4052" s="20"/>
      <c r="N4052" s="20"/>
      <c r="O4052" s="20"/>
      <c r="P4052" s="20"/>
      <c r="Q4052" s="20"/>
      <c r="R4052" s="20"/>
    </row>
    <row r="4053" spans="13:18" x14ac:dyDescent="0.25">
      <c r="M4053" s="20"/>
      <c r="N4053" s="20"/>
      <c r="O4053" s="20"/>
      <c r="P4053" s="20"/>
      <c r="Q4053" s="20"/>
      <c r="R4053" s="20"/>
    </row>
    <row r="4054" spans="13:18" x14ac:dyDescent="0.25">
      <c r="M4054" s="20"/>
      <c r="N4054" s="20"/>
      <c r="O4054" s="20"/>
      <c r="P4054" s="20"/>
      <c r="Q4054" s="20"/>
      <c r="R4054" s="20"/>
    </row>
    <row r="4055" spans="13:18" x14ac:dyDescent="0.25">
      <c r="M4055" s="20"/>
      <c r="N4055" s="20"/>
      <c r="O4055" s="20"/>
      <c r="P4055" s="20"/>
      <c r="Q4055" s="20"/>
      <c r="R4055" s="20"/>
    </row>
    <row r="4056" spans="13:18" x14ac:dyDescent="0.25">
      <c r="M4056" s="20"/>
      <c r="N4056" s="20"/>
      <c r="O4056" s="20"/>
      <c r="P4056" s="20"/>
      <c r="Q4056" s="20"/>
      <c r="R4056" s="20"/>
    </row>
    <row r="4057" spans="13:18" x14ac:dyDescent="0.25">
      <c r="M4057" s="20"/>
      <c r="N4057" s="20"/>
      <c r="O4057" s="20"/>
      <c r="P4057" s="20"/>
      <c r="Q4057" s="20"/>
      <c r="R4057" s="20"/>
    </row>
    <row r="4058" spans="13:18" x14ac:dyDescent="0.25">
      <c r="M4058" s="20"/>
      <c r="N4058" s="20"/>
      <c r="O4058" s="20"/>
      <c r="P4058" s="20"/>
      <c r="Q4058" s="20"/>
      <c r="R4058" s="20"/>
    </row>
    <row r="4059" spans="13:18" x14ac:dyDescent="0.25">
      <c r="M4059" s="20"/>
      <c r="N4059" s="20"/>
      <c r="O4059" s="20"/>
      <c r="P4059" s="20"/>
      <c r="Q4059" s="20"/>
      <c r="R4059" s="20"/>
    </row>
    <row r="4060" spans="13:18" x14ac:dyDescent="0.25">
      <c r="M4060" s="20"/>
      <c r="N4060" s="20"/>
      <c r="O4060" s="20"/>
      <c r="P4060" s="20"/>
      <c r="Q4060" s="20"/>
      <c r="R4060" s="20"/>
    </row>
    <row r="4061" spans="13:18" x14ac:dyDescent="0.25">
      <c r="M4061" s="20"/>
      <c r="N4061" s="20"/>
      <c r="O4061" s="20"/>
      <c r="P4061" s="20"/>
      <c r="Q4061" s="20"/>
      <c r="R4061" s="20"/>
    </row>
    <row r="4062" spans="13:18" x14ac:dyDescent="0.25">
      <c r="M4062" s="20"/>
      <c r="N4062" s="20"/>
      <c r="O4062" s="20"/>
      <c r="P4062" s="20"/>
      <c r="Q4062" s="20"/>
      <c r="R4062" s="20"/>
    </row>
    <row r="4063" spans="13:18" x14ac:dyDescent="0.25">
      <c r="M4063" s="20"/>
      <c r="N4063" s="20"/>
      <c r="O4063" s="20"/>
      <c r="P4063" s="20"/>
      <c r="Q4063" s="20"/>
      <c r="R4063" s="20"/>
    </row>
    <row r="4064" spans="13:18" x14ac:dyDescent="0.25">
      <c r="M4064" s="20"/>
      <c r="N4064" s="20"/>
      <c r="O4064" s="20"/>
      <c r="P4064" s="20"/>
      <c r="Q4064" s="20"/>
      <c r="R4064" s="20"/>
    </row>
    <row r="4065" spans="13:18" x14ac:dyDescent="0.25">
      <c r="M4065" s="20"/>
      <c r="N4065" s="20"/>
      <c r="O4065" s="20"/>
      <c r="P4065" s="20"/>
      <c r="Q4065" s="20"/>
      <c r="R4065" s="20"/>
    </row>
    <row r="4066" spans="13:18" x14ac:dyDescent="0.25">
      <c r="M4066" s="20"/>
      <c r="N4066" s="20"/>
      <c r="O4066" s="20"/>
      <c r="P4066" s="20"/>
      <c r="Q4066" s="20"/>
      <c r="R4066" s="20"/>
    </row>
    <row r="4067" spans="13:18" x14ac:dyDescent="0.25">
      <c r="M4067" s="20"/>
      <c r="N4067" s="20"/>
      <c r="O4067" s="20"/>
      <c r="P4067" s="20"/>
      <c r="Q4067" s="20"/>
      <c r="R4067" s="20"/>
    </row>
    <row r="4068" spans="13:18" x14ac:dyDescent="0.25">
      <c r="M4068" s="20"/>
      <c r="N4068" s="20"/>
      <c r="O4068" s="20"/>
      <c r="P4068" s="20"/>
      <c r="Q4068" s="20"/>
      <c r="R4068" s="20"/>
    </row>
    <row r="4069" spans="13:18" x14ac:dyDescent="0.25">
      <c r="M4069" s="20"/>
      <c r="N4069" s="20"/>
      <c r="O4069" s="20"/>
      <c r="P4069" s="20"/>
      <c r="Q4069" s="20"/>
      <c r="R4069" s="20"/>
    </row>
    <row r="4070" spans="13:18" x14ac:dyDescent="0.25">
      <c r="M4070" s="20"/>
      <c r="N4070" s="20"/>
      <c r="O4070" s="20"/>
      <c r="P4070" s="20"/>
      <c r="Q4070" s="20"/>
      <c r="R4070" s="20"/>
    </row>
    <row r="4071" spans="13:18" x14ac:dyDescent="0.25">
      <c r="M4071" s="20"/>
      <c r="N4071" s="20"/>
      <c r="O4071" s="20"/>
      <c r="P4071" s="20"/>
      <c r="Q4071" s="20"/>
      <c r="R4071" s="20"/>
    </row>
    <row r="4072" spans="13:18" x14ac:dyDescent="0.25">
      <c r="M4072" s="20"/>
      <c r="N4072" s="20"/>
      <c r="O4072" s="20"/>
      <c r="P4072" s="20"/>
      <c r="Q4072" s="20"/>
      <c r="R4072" s="20"/>
    </row>
    <row r="4073" spans="13:18" x14ac:dyDescent="0.25">
      <c r="M4073" s="20"/>
      <c r="N4073" s="20"/>
      <c r="O4073" s="20"/>
      <c r="P4073" s="20"/>
      <c r="Q4073" s="20"/>
      <c r="R4073" s="20"/>
    </row>
    <row r="4074" spans="13:18" x14ac:dyDescent="0.25">
      <c r="M4074" s="20"/>
      <c r="N4074" s="20"/>
      <c r="O4074" s="20"/>
      <c r="P4074" s="20"/>
      <c r="Q4074" s="20"/>
      <c r="R4074" s="20"/>
    </row>
    <row r="4075" spans="13:18" x14ac:dyDescent="0.25">
      <c r="M4075" s="20"/>
      <c r="N4075" s="20"/>
      <c r="O4075" s="20"/>
      <c r="P4075" s="20"/>
      <c r="Q4075" s="20"/>
      <c r="R4075" s="20"/>
    </row>
    <row r="4076" spans="13:18" x14ac:dyDescent="0.25">
      <c r="M4076" s="20"/>
      <c r="N4076" s="20"/>
      <c r="O4076" s="20"/>
      <c r="P4076" s="20"/>
      <c r="Q4076" s="20"/>
      <c r="R4076" s="20"/>
    </row>
    <row r="4077" spans="13:18" x14ac:dyDescent="0.25">
      <c r="M4077" s="20"/>
      <c r="N4077" s="20"/>
      <c r="O4077" s="20"/>
      <c r="P4077" s="20"/>
      <c r="Q4077" s="20"/>
      <c r="R4077" s="20"/>
    </row>
    <row r="4078" spans="13:18" x14ac:dyDescent="0.25">
      <c r="M4078" s="20"/>
      <c r="N4078" s="20"/>
      <c r="O4078" s="20"/>
      <c r="P4078" s="20"/>
      <c r="Q4078" s="20"/>
      <c r="R4078" s="20"/>
    </row>
    <row r="4079" spans="13:18" x14ac:dyDescent="0.25">
      <c r="M4079" s="20"/>
      <c r="N4079" s="20"/>
      <c r="O4079" s="20"/>
      <c r="P4079" s="20"/>
      <c r="Q4079" s="20"/>
      <c r="R4079" s="20"/>
    </row>
    <row r="4080" spans="13:18" x14ac:dyDescent="0.25">
      <c r="M4080" s="20"/>
      <c r="N4080" s="20"/>
      <c r="O4080" s="20"/>
      <c r="P4080" s="20"/>
      <c r="Q4080" s="20"/>
      <c r="R4080" s="20"/>
    </row>
    <row r="4081" spans="13:18" x14ac:dyDescent="0.25">
      <c r="M4081" s="20"/>
      <c r="N4081" s="20"/>
      <c r="O4081" s="20"/>
      <c r="P4081" s="20"/>
      <c r="Q4081" s="20"/>
      <c r="R4081" s="20"/>
    </row>
    <row r="4082" spans="13:18" x14ac:dyDescent="0.25">
      <c r="M4082" s="20"/>
      <c r="N4082" s="20"/>
      <c r="O4082" s="20"/>
      <c r="P4082" s="20"/>
      <c r="Q4082" s="20"/>
      <c r="R4082" s="20"/>
    </row>
    <row r="4083" spans="13:18" x14ac:dyDescent="0.25">
      <c r="M4083" s="20"/>
      <c r="N4083" s="20"/>
      <c r="O4083" s="20"/>
      <c r="P4083" s="20"/>
      <c r="Q4083" s="20"/>
      <c r="R4083" s="20"/>
    </row>
    <row r="4084" spans="13:18" x14ac:dyDescent="0.25">
      <c r="M4084" s="20"/>
      <c r="N4084" s="20"/>
      <c r="O4084" s="20"/>
      <c r="P4084" s="20"/>
      <c r="Q4084" s="20"/>
      <c r="R4084" s="20"/>
    </row>
    <row r="4085" spans="13:18" x14ac:dyDescent="0.25">
      <c r="M4085" s="20"/>
      <c r="N4085" s="20"/>
      <c r="O4085" s="20"/>
      <c r="P4085" s="20"/>
      <c r="Q4085" s="20"/>
      <c r="R4085" s="20"/>
    </row>
    <row r="4086" spans="13:18" x14ac:dyDescent="0.25">
      <c r="M4086" s="20"/>
      <c r="N4086" s="20"/>
      <c r="O4086" s="20"/>
      <c r="P4086" s="20"/>
      <c r="Q4086" s="20"/>
      <c r="R4086" s="20"/>
    </row>
    <row r="4087" spans="13:18" x14ac:dyDescent="0.25">
      <c r="M4087" s="20"/>
      <c r="N4087" s="20"/>
      <c r="O4087" s="20"/>
      <c r="P4087" s="20"/>
      <c r="Q4087" s="20"/>
      <c r="R4087" s="20"/>
    </row>
    <row r="4088" spans="13:18" x14ac:dyDescent="0.25">
      <c r="M4088" s="20"/>
      <c r="N4088" s="20"/>
      <c r="O4088" s="20"/>
      <c r="P4088" s="20"/>
      <c r="Q4088" s="20"/>
      <c r="R4088" s="20"/>
    </row>
    <row r="4089" spans="13:18" x14ac:dyDescent="0.25">
      <c r="M4089" s="20"/>
      <c r="N4089" s="20"/>
      <c r="O4089" s="20"/>
      <c r="P4089" s="20"/>
      <c r="Q4089" s="20"/>
      <c r="R4089" s="20"/>
    </row>
    <row r="4090" spans="13:18" x14ac:dyDescent="0.25">
      <c r="M4090" s="20"/>
      <c r="N4090" s="20"/>
      <c r="O4090" s="20"/>
      <c r="P4090" s="20"/>
      <c r="Q4090" s="20"/>
      <c r="R4090" s="20"/>
    </row>
    <row r="4091" spans="13:18" x14ac:dyDescent="0.25">
      <c r="M4091" s="20"/>
      <c r="N4091" s="20"/>
      <c r="O4091" s="20"/>
      <c r="P4091" s="20"/>
      <c r="Q4091" s="20"/>
      <c r="R4091" s="20"/>
    </row>
    <row r="4092" spans="13:18" x14ac:dyDescent="0.25">
      <c r="M4092" s="20"/>
      <c r="N4092" s="20"/>
      <c r="O4092" s="20"/>
      <c r="P4092" s="20"/>
      <c r="Q4092" s="20"/>
      <c r="R4092" s="20"/>
    </row>
    <row r="4093" spans="13:18" x14ac:dyDescent="0.25">
      <c r="M4093" s="20"/>
      <c r="N4093" s="20"/>
      <c r="O4093" s="20"/>
      <c r="P4093" s="20"/>
      <c r="Q4093" s="20"/>
      <c r="R4093" s="20"/>
    </row>
    <row r="4094" spans="13:18" x14ac:dyDescent="0.25">
      <c r="M4094" s="20"/>
      <c r="N4094" s="20"/>
      <c r="O4094" s="20"/>
      <c r="P4094" s="20"/>
      <c r="Q4094" s="20"/>
      <c r="R4094" s="20"/>
    </row>
    <row r="4095" spans="13:18" x14ac:dyDescent="0.25">
      <c r="M4095" s="20"/>
      <c r="N4095" s="20"/>
      <c r="O4095" s="20"/>
      <c r="P4095" s="20"/>
      <c r="Q4095" s="20"/>
      <c r="R4095" s="20"/>
    </row>
    <row r="4096" spans="13:18" x14ac:dyDescent="0.25">
      <c r="M4096" s="20"/>
      <c r="N4096" s="20"/>
      <c r="O4096" s="20"/>
      <c r="P4096" s="20"/>
      <c r="Q4096" s="20"/>
      <c r="R4096" s="20"/>
    </row>
    <row r="4097" spans="13:18" x14ac:dyDescent="0.25">
      <c r="M4097" s="20"/>
      <c r="N4097" s="20"/>
      <c r="O4097" s="20"/>
      <c r="P4097" s="20"/>
      <c r="Q4097" s="20"/>
      <c r="R4097" s="20"/>
    </row>
    <row r="4098" spans="13:18" x14ac:dyDescent="0.25">
      <c r="M4098" s="20"/>
      <c r="N4098" s="20"/>
      <c r="O4098" s="20"/>
      <c r="P4098" s="20"/>
      <c r="Q4098" s="20"/>
      <c r="R4098" s="20"/>
    </row>
    <row r="4099" spans="13:18" x14ac:dyDescent="0.25">
      <c r="M4099" s="20"/>
      <c r="N4099" s="20"/>
      <c r="O4099" s="20"/>
      <c r="P4099" s="20"/>
      <c r="Q4099" s="20"/>
      <c r="R4099" s="20"/>
    </row>
    <row r="4100" spans="13:18" x14ac:dyDescent="0.25">
      <c r="M4100" s="20"/>
      <c r="N4100" s="20"/>
      <c r="O4100" s="20"/>
      <c r="P4100" s="20"/>
      <c r="Q4100" s="20"/>
      <c r="R4100" s="20"/>
    </row>
    <row r="4101" spans="13:18" x14ac:dyDescent="0.25">
      <c r="M4101" s="20"/>
      <c r="N4101" s="20"/>
      <c r="O4101" s="20"/>
      <c r="P4101" s="20"/>
      <c r="Q4101" s="20"/>
      <c r="R4101" s="20"/>
    </row>
    <row r="4102" spans="13:18" x14ac:dyDescent="0.25">
      <c r="M4102" s="20"/>
      <c r="N4102" s="20"/>
      <c r="O4102" s="20"/>
      <c r="P4102" s="20"/>
      <c r="Q4102" s="20"/>
      <c r="R4102" s="20"/>
    </row>
    <row r="4103" spans="13:18" x14ac:dyDescent="0.25">
      <c r="M4103" s="20"/>
      <c r="N4103" s="20"/>
      <c r="O4103" s="20"/>
      <c r="P4103" s="20"/>
      <c r="Q4103" s="20"/>
      <c r="R4103" s="20"/>
    </row>
    <row r="4104" spans="13:18" x14ac:dyDescent="0.25">
      <c r="M4104" s="20"/>
      <c r="N4104" s="20"/>
      <c r="O4104" s="20"/>
      <c r="P4104" s="20"/>
      <c r="Q4104" s="20"/>
      <c r="R4104" s="20"/>
    </row>
    <row r="4105" spans="13:18" x14ac:dyDescent="0.25">
      <c r="M4105" s="20"/>
      <c r="N4105" s="20"/>
      <c r="O4105" s="20"/>
      <c r="P4105" s="20"/>
      <c r="Q4105" s="20"/>
      <c r="R4105" s="20"/>
    </row>
    <row r="4106" spans="13:18" x14ac:dyDescent="0.25">
      <c r="M4106" s="20"/>
      <c r="N4106" s="20"/>
      <c r="O4106" s="20"/>
      <c r="P4106" s="20"/>
      <c r="Q4106" s="20"/>
      <c r="R4106" s="20"/>
    </row>
    <row r="4107" spans="13:18" x14ac:dyDescent="0.25">
      <c r="M4107" s="20"/>
      <c r="N4107" s="20"/>
      <c r="O4107" s="20"/>
      <c r="P4107" s="20"/>
      <c r="Q4107" s="20"/>
      <c r="R4107" s="20"/>
    </row>
    <row r="4108" spans="13:18" x14ac:dyDescent="0.25">
      <c r="M4108" s="20"/>
      <c r="N4108" s="20"/>
      <c r="O4108" s="20"/>
      <c r="P4108" s="20"/>
      <c r="Q4108" s="20"/>
      <c r="R4108" s="20"/>
    </row>
    <row r="4109" spans="13:18" x14ac:dyDescent="0.25">
      <c r="M4109" s="20"/>
      <c r="N4109" s="20"/>
      <c r="O4109" s="20"/>
      <c r="P4109" s="20"/>
      <c r="Q4109" s="20"/>
      <c r="R4109" s="20"/>
    </row>
    <row r="4110" spans="13:18" x14ac:dyDescent="0.25">
      <c r="M4110" s="20"/>
      <c r="N4110" s="20"/>
      <c r="O4110" s="20"/>
      <c r="P4110" s="20"/>
      <c r="Q4110" s="20"/>
      <c r="R4110" s="20"/>
    </row>
    <row r="4111" spans="13:18" x14ac:dyDescent="0.25">
      <c r="M4111" s="20"/>
      <c r="N4111" s="20"/>
      <c r="O4111" s="20"/>
      <c r="P4111" s="20"/>
      <c r="Q4111" s="20"/>
      <c r="R4111" s="20"/>
    </row>
    <row r="4112" spans="13:18" x14ac:dyDescent="0.25">
      <c r="M4112" s="20"/>
      <c r="N4112" s="20"/>
      <c r="O4112" s="20"/>
      <c r="P4112" s="20"/>
      <c r="Q4112" s="20"/>
      <c r="R4112" s="20"/>
    </row>
    <row r="4113" spans="13:18" x14ac:dyDescent="0.25">
      <c r="M4113" s="20"/>
      <c r="N4113" s="20"/>
      <c r="O4113" s="20"/>
      <c r="P4113" s="20"/>
      <c r="Q4113" s="20"/>
      <c r="R4113" s="20"/>
    </row>
    <row r="4114" spans="13:18" x14ac:dyDescent="0.25">
      <c r="M4114" s="20"/>
      <c r="N4114" s="20"/>
      <c r="O4114" s="20"/>
      <c r="P4114" s="20"/>
      <c r="Q4114" s="20"/>
      <c r="R4114" s="20"/>
    </row>
    <row r="4115" spans="13:18" x14ac:dyDescent="0.25">
      <c r="M4115" s="20"/>
      <c r="N4115" s="20"/>
      <c r="O4115" s="20"/>
      <c r="P4115" s="20"/>
      <c r="Q4115" s="20"/>
      <c r="R4115" s="20"/>
    </row>
    <row r="4116" spans="13:18" x14ac:dyDescent="0.25">
      <c r="M4116" s="20"/>
      <c r="N4116" s="20"/>
      <c r="O4116" s="20"/>
      <c r="P4116" s="20"/>
      <c r="Q4116" s="20"/>
      <c r="R4116" s="20"/>
    </row>
    <row r="4117" spans="13:18" x14ac:dyDescent="0.25">
      <c r="M4117" s="20"/>
      <c r="N4117" s="20"/>
      <c r="O4117" s="20"/>
      <c r="P4117" s="20"/>
      <c r="Q4117" s="20"/>
      <c r="R4117" s="20"/>
    </row>
    <row r="4118" spans="13:18" x14ac:dyDescent="0.25">
      <c r="M4118" s="20"/>
      <c r="N4118" s="20"/>
      <c r="O4118" s="20"/>
      <c r="P4118" s="20"/>
      <c r="Q4118" s="20"/>
      <c r="R4118" s="20"/>
    </row>
    <row r="4119" spans="13:18" x14ac:dyDescent="0.25">
      <c r="M4119" s="20"/>
      <c r="N4119" s="20"/>
      <c r="O4119" s="20"/>
      <c r="P4119" s="20"/>
      <c r="Q4119" s="20"/>
      <c r="R4119" s="20"/>
    </row>
    <row r="4120" spans="13:18" x14ac:dyDescent="0.25">
      <c r="M4120" s="20"/>
      <c r="N4120" s="20"/>
      <c r="O4120" s="20"/>
      <c r="P4120" s="20"/>
      <c r="Q4120" s="20"/>
      <c r="R4120" s="20"/>
    </row>
    <row r="4121" spans="13:18" x14ac:dyDescent="0.25">
      <c r="M4121" s="20"/>
      <c r="N4121" s="20"/>
      <c r="O4121" s="20"/>
      <c r="P4121" s="20"/>
      <c r="Q4121" s="20"/>
      <c r="R4121" s="20"/>
    </row>
    <row r="4122" spans="13:18" x14ac:dyDescent="0.25">
      <c r="M4122" s="20"/>
      <c r="N4122" s="20"/>
      <c r="O4122" s="20"/>
      <c r="P4122" s="20"/>
      <c r="Q4122" s="20"/>
      <c r="R4122" s="20"/>
    </row>
    <row r="4123" spans="13:18" x14ac:dyDescent="0.25">
      <c r="M4123" s="20"/>
      <c r="N4123" s="20"/>
      <c r="O4123" s="20"/>
      <c r="P4123" s="20"/>
      <c r="Q4123" s="20"/>
      <c r="R4123" s="20"/>
    </row>
    <row r="4124" spans="13:18" x14ac:dyDescent="0.25">
      <c r="M4124" s="20"/>
      <c r="N4124" s="20"/>
      <c r="O4124" s="20"/>
      <c r="P4124" s="20"/>
      <c r="Q4124" s="20"/>
      <c r="R4124" s="20"/>
    </row>
    <row r="4125" spans="13:18" x14ac:dyDescent="0.25">
      <c r="M4125" s="20"/>
      <c r="N4125" s="20"/>
      <c r="O4125" s="20"/>
      <c r="P4125" s="20"/>
      <c r="Q4125" s="20"/>
      <c r="R4125" s="20"/>
    </row>
    <row r="4126" spans="13:18" x14ac:dyDescent="0.25">
      <c r="M4126" s="20"/>
      <c r="N4126" s="20"/>
      <c r="O4126" s="20"/>
      <c r="P4126" s="20"/>
      <c r="Q4126" s="20"/>
      <c r="R4126" s="20"/>
    </row>
    <row r="4127" spans="13:18" x14ac:dyDescent="0.25">
      <c r="M4127" s="20"/>
      <c r="N4127" s="20"/>
      <c r="O4127" s="20"/>
      <c r="P4127" s="20"/>
      <c r="Q4127" s="20"/>
      <c r="R4127" s="20"/>
    </row>
    <row r="4128" spans="13:18" x14ac:dyDescent="0.25">
      <c r="M4128" s="20"/>
      <c r="N4128" s="20"/>
      <c r="O4128" s="20"/>
      <c r="P4128" s="20"/>
      <c r="Q4128" s="20"/>
      <c r="R4128" s="20"/>
    </row>
    <row r="4129" spans="13:18" x14ac:dyDescent="0.25">
      <c r="M4129" s="20"/>
      <c r="N4129" s="20"/>
      <c r="O4129" s="20"/>
      <c r="P4129" s="20"/>
      <c r="Q4129" s="20"/>
      <c r="R4129" s="20"/>
    </row>
    <row r="4130" spans="13:18" x14ac:dyDescent="0.25">
      <c r="M4130" s="20"/>
      <c r="N4130" s="20"/>
      <c r="O4130" s="20"/>
      <c r="P4130" s="20"/>
      <c r="Q4130" s="20"/>
      <c r="R4130" s="20"/>
    </row>
    <row r="4131" spans="13:18" x14ac:dyDescent="0.25">
      <c r="M4131" s="20"/>
      <c r="N4131" s="20"/>
      <c r="O4131" s="20"/>
      <c r="P4131" s="20"/>
      <c r="Q4131" s="20"/>
      <c r="R4131" s="20"/>
    </row>
    <row r="4132" spans="13:18" x14ac:dyDescent="0.25">
      <c r="M4132" s="20"/>
      <c r="N4132" s="20"/>
      <c r="O4132" s="20"/>
      <c r="P4132" s="20"/>
      <c r="Q4132" s="20"/>
      <c r="R4132" s="20"/>
    </row>
    <row r="4133" spans="13:18" x14ac:dyDescent="0.25">
      <c r="M4133" s="20"/>
      <c r="N4133" s="20"/>
      <c r="O4133" s="20"/>
      <c r="P4133" s="20"/>
      <c r="Q4133" s="20"/>
      <c r="R4133" s="20"/>
    </row>
    <row r="4134" spans="13:18" x14ac:dyDescent="0.25">
      <c r="M4134" s="20"/>
      <c r="N4134" s="20"/>
      <c r="O4134" s="20"/>
      <c r="P4134" s="20"/>
      <c r="Q4134" s="20"/>
      <c r="R4134" s="20"/>
    </row>
    <row r="4135" spans="13:18" x14ac:dyDescent="0.25">
      <c r="M4135" s="20"/>
      <c r="N4135" s="20"/>
      <c r="O4135" s="20"/>
      <c r="P4135" s="20"/>
      <c r="Q4135" s="20"/>
      <c r="R4135" s="20"/>
    </row>
    <row r="4136" spans="13:18" x14ac:dyDescent="0.25">
      <c r="M4136" s="20"/>
      <c r="N4136" s="20"/>
      <c r="O4136" s="20"/>
      <c r="P4136" s="20"/>
      <c r="Q4136" s="20"/>
      <c r="R4136" s="20"/>
    </row>
    <row r="4137" spans="13:18" x14ac:dyDescent="0.25">
      <c r="M4137" s="20"/>
      <c r="N4137" s="20"/>
      <c r="O4137" s="20"/>
      <c r="P4137" s="20"/>
      <c r="Q4137" s="20"/>
      <c r="R4137" s="20"/>
    </row>
    <row r="4138" spans="13:18" x14ac:dyDescent="0.25">
      <c r="M4138" s="20"/>
      <c r="N4138" s="20"/>
      <c r="O4138" s="20"/>
      <c r="P4138" s="20"/>
      <c r="Q4138" s="20"/>
      <c r="R4138" s="20"/>
    </row>
    <row r="4139" spans="13:18" x14ac:dyDescent="0.25">
      <c r="M4139" s="20"/>
      <c r="N4139" s="20"/>
      <c r="O4139" s="20"/>
      <c r="P4139" s="20"/>
      <c r="Q4139" s="20"/>
      <c r="R4139" s="20"/>
    </row>
    <row r="4140" spans="13:18" x14ac:dyDescent="0.25">
      <c r="M4140" s="20"/>
      <c r="N4140" s="20"/>
      <c r="O4140" s="20"/>
      <c r="P4140" s="20"/>
      <c r="Q4140" s="20"/>
      <c r="R4140" s="20"/>
    </row>
    <row r="4141" spans="13:18" x14ac:dyDescent="0.25">
      <c r="M4141" s="20"/>
      <c r="N4141" s="20"/>
      <c r="O4141" s="20"/>
      <c r="P4141" s="20"/>
      <c r="Q4141" s="20"/>
      <c r="R4141" s="20"/>
    </row>
    <row r="4142" spans="13:18" x14ac:dyDescent="0.25">
      <c r="M4142" s="20"/>
      <c r="N4142" s="20"/>
      <c r="O4142" s="20"/>
      <c r="P4142" s="20"/>
      <c r="Q4142" s="20"/>
      <c r="R4142" s="20"/>
    </row>
    <row r="4143" spans="13:18" x14ac:dyDescent="0.25">
      <c r="M4143" s="20"/>
      <c r="N4143" s="20"/>
      <c r="O4143" s="20"/>
      <c r="P4143" s="20"/>
      <c r="Q4143" s="20"/>
      <c r="R4143" s="20"/>
    </row>
    <row r="4144" spans="13:18" x14ac:dyDescent="0.25">
      <c r="M4144" s="20"/>
      <c r="N4144" s="20"/>
      <c r="O4144" s="20"/>
      <c r="P4144" s="20"/>
      <c r="Q4144" s="20"/>
      <c r="R4144" s="20"/>
    </row>
    <row r="4145" spans="13:18" x14ac:dyDescent="0.25">
      <c r="M4145" s="20"/>
      <c r="N4145" s="20"/>
      <c r="O4145" s="20"/>
      <c r="P4145" s="20"/>
      <c r="Q4145" s="20"/>
      <c r="R4145" s="20"/>
    </row>
    <row r="4146" spans="13:18" x14ac:dyDescent="0.25">
      <c r="M4146" s="20"/>
      <c r="N4146" s="20"/>
      <c r="O4146" s="20"/>
      <c r="P4146" s="20"/>
      <c r="Q4146" s="20"/>
      <c r="R4146" s="20"/>
    </row>
    <row r="4147" spans="13:18" x14ac:dyDescent="0.25">
      <c r="M4147" s="20"/>
      <c r="N4147" s="20"/>
      <c r="O4147" s="20"/>
      <c r="P4147" s="20"/>
      <c r="Q4147" s="20"/>
      <c r="R4147" s="20"/>
    </row>
    <row r="4148" spans="13:18" x14ac:dyDescent="0.25">
      <c r="M4148" s="20"/>
      <c r="N4148" s="20"/>
      <c r="O4148" s="20"/>
      <c r="P4148" s="20"/>
      <c r="Q4148" s="20"/>
      <c r="R4148" s="20"/>
    </row>
    <row r="4149" spans="13:18" x14ac:dyDescent="0.25">
      <c r="M4149" s="20"/>
      <c r="N4149" s="20"/>
      <c r="O4149" s="20"/>
      <c r="P4149" s="20"/>
      <c r="Q4149" s="20"/>
      <c r="R4149" s="20"/>
    </row>
    <row r="4150" spans="13:18" x14ac:dyDescent="0.25">
      <c r="M4150" s="20"/>
      <c r="N4150" s="20"/>
      <c r="O4150" s="20"/>
      <c r="P4150" s="20"/>
      <c r="Q4150" s="20"/>
      <c r="R4150" s="20"/>
    </row>
    <row r="4151" spans="13:18" x14ac:dyDescent="0.25">
      <c r="M4151" s="20"/>
      <c r="N4151" s="20"/>
      <c r="O4151" s="20"/>
      <c r="P4151" s="20"/>
      <c r="Q4151" s="20"/>
      <c r="R4151" s="20"/>
    </row>
    <row r="4152" spans="13:18" x14ac:dyDescent="0.25">
      <c r="M4152" s="20"/>
      <c r="N4152" s="20"/>
      <c r="O4152" s="20"/>
      <c r="P4152" s="20"/>
      <c r="Q4152" s="20"/>
      <c r="R4152" s="20"/>
    </row>
    <row r="4153" spans="13:18" x14ac:dyDescent="0.25">
      <c r="M4153" s="20"/>
      <c r="N4153" s="20"/>
      <c r="O4153" s="20"/>
      <c r="P4153" s="20"/>
      <c r="Q4153" s="20"/>
      <c r="R4153" s="20"/>
    </row>
    <row r="4154" spans="13:18" x14ac:dyDescent="0.25">
      <c r="M4154" s="20"/>
      <c r="N4154" s="20"/>
      <c r="O4154" s="20"/>
      <c r="P4154" s="20"/>
      <c r="Q4154" s="20"/>
      <c r="R4154" s="20"/>
    </row>
    <row r="4155" spans="13:18" x14ac:dyDescent="0.25">
      <c r="M4155" s="20"/>
      <c r="N4155" s="20"/>
      <c r="O4155" s="20"/>
      <c r="P4155" s="20"/>
      <c r="Q4155" s="20"/>
      <c r="R4155" s="20"/>
    </row>
    <row r="4156" spans="13:18" x14ac:dyDescent="0.25">
      <c r="M4156" s="20"/>
      <c r="N4156" s="20"/>
      <c r="O4156" s="20"/>
      <c r="P4156" s="20"/>
      <c r="Q4156" s="20"/>
      <c r="R4156" s="20"/>
    </row>
    <row r="4157" spans="13:18" x14ac:dyDescent="0.25">
      <c r="M4157" s="20"/>
      <c r="N4157" s="20"/>
      <c r="O4157" s="20"/>
      <c r="P4157" s="20"/>
      <c r="Q4157" s="20"/>
      <c r="R4157" s="20"/>
    </row>
    <row r="4158" spans="13:18" x14ac:dyDescent="0.25">
      <c r="M4158" s="20"/>
      <c r="N4158" s="20"/>
      <c r="O4158" s="20"/>
      <c r="P4158" s="20"/>
      <c r="Q4158" s="20"/>
      <c r="R4158" s="20"/>
    </row>
    <row r="4159" spans="13:18" x14ac:dyDescent="0.25">
      <c r="M4159" s="20"/>
      <c r="N4159" s="20"/>
      <c r="O4159" s="20"/>
      <c r="P4159" s="20"/>
      <c r="Q4159" s="20"/>
      <c r="R4159" s="20"/>
    </row>
    <row r="4160" spans="13:18" x14ac:dyDescent="0.25">
      <c r="M4160" s="20"/>
      <c r="N4160" s="20"/>
      <c r="O4160" s="20"/>
      <c r="P4160" s="20"/>
      <c r="Q4160" s="20"/>
      <c r="R4160" s="20"/>
    </row>
    <row r="4161" spans="13:18" x14ac:dyDescent="0.25">
      <c r="M4161" s="20"/>
      <c r="N4161" s="20"/>
      <c r="O4161" s="20"/>
      <c r="P4161" s="20"/>
      <c r="Q4161" s="20"/>
      <c r="R4161" s="20"/>
    </row>
    <row r="4162" spans="13:18" x14ac:dyDescent="0.25">
      <c r="M4162" s="20"/>
      <c r="N4162" s="20"/>
      <c r="O4162" s="20"/>
      <c r="P4162" s="20"/>
      <c r="Q4162" s="20"/>
      <c r="R4162" s="20"/>
    </row>
    <row r="4163" spans="13:18" x14ac:dyDescent="0.25">
      <c r="M4163" s="20"/>
      <c r="N4163" s="20"/>
      <c r="O4163" s="20"/>
      <c r="P4163" s="20"/>
      <c r="Q4163" s="20"/>
      <c r="R4163" s="20"/>
    </row>
    <row r="4164" spans="13:18" x14ac:dyDescent="0.25">
      <c r="M4164" s="20"/>
      <c r="N4164" s="20"/>
      <c r="O4164" s="20"/>
      <c r="P4164" s="20"/>
      <c r="Q4164" s="20"/>
      <c r="R4164" s="20"/>
    </row>
    <row r="4165" spans="13:18" x14ac:dyDescent="0.25">
      <c r="M4165" s="20"/>
      <c r="N4165" s="20"/>
      <c r="O4165" s="20"/>
      <c r="P4165" s="20"/>
      <c r="Q4165" s="20"/>
      <c r="R4165" s="20"/>
    </row>
    <row r="4166" spans="13:18" x14ac:dyDescent="0.25">
      <c r="M4166" s="20"/>
      <c r="N4166" s="20"/>
      <c r="O4166" s="20"/>
      <c r="P4166" s="20"/>
      <c r="Q4166" s="20"/>
      <c r="R4166" s="20"/>
    </row>
    <row r="4167" spans="13:18" x14ac:dyDescent="0.25">
      <c r="M4167" s="20"/>
      <c r="N4167" s="20"/>
      <c r="O4167" s="20"/>
      <c r="P4167" s="20"/>
      <c r="Q4167" s="20"/>
      <c r="R4167" s="20"/>
    </row>
    <row r="4168" spans="13:18" x14ac:dyDescent="0.25">
      <c r="M4168" s="20"/>
      <c r="N4168" s="20"/>
      <c r="O4168" s="20"/>
      <c r="P4168" s="20"/>
      <c r="Q4168" s="20"/>
      <c r="R4168" s="20"/>
    </row>
    <row r="4169" spans="13:18" x14ac:dyDescent="0.25">
      <c r="M4169" s="20"/>
      <c r="N4169" s="20"/>
      <c r="O4169" s="20"/>
      <c r="P4169" s="20"/>
      <c r="Q4169" s="20"/>
      <c r="R4169" s="20"/>
    </row>
    <row r="4170" spans="13:18" x14ac:dyDescent="0.25">
      <c r="M4170" s="20"/>
      <c r="N4170" s="20"/>
      <c r="O4170" s="20"/>
      <c r="P4170" s="20"/>
      <c r="Q4170" s="20"/>
      <c r="R4170" s="20"/>
    </row>
    <row r="4171" spans="13:18" x14ac:dyDescent="0.25">
      <c r="M4171" s="20"/>
      <c r="N4171" s="20"/>
      <c r="O4171" s="20"/>
      <c r="P4171" s="20"/>
      <c r="Q4171" s="20"/>
      <c r="R4171" s="20"/>
    </row>
    <row r="4172" spans="13:18" x14ac:dyDescent="0.25">
      <c r="M4172" s="20"/>
      <c r="N4172" s="20"/>
      <c r="O4172" s="20"/>
      <c r="P4172" s="20"/>
      <c r="Q4172" s="20"/>
      <c r="R4172" s="20"/>
    </row>
    <row r="4173" spans="13:18" x14ac:dyDescent="0.25">
      <c r="M4173" s="20"/>
      <c r="N4173" s="20"/>
      <c r="O4173" s="20"/>
      <c r="P4173" s="20"/>
      <c r="Q4173" s="20"/>
      <c r="R4173" s="20"/>
    </row>
    <row r="4174" spans="13:18" x14ac:dyDescent="0.25">
      <c r="M4174" s="20"/>
      <c r="N4174" s="20"/>
      <c r="O4174" s="20"/>
      <c r="P4174" s="20"/>
      <c r="Q4174" s="20"/>
      <c r="R4174" s="20"/>
    </row>
    <row r="4175" spans="13:18" x14ac:dyDescent="0.25">
      <c r="M4175" s="20"/>
      <c r="N4175" s="20"/>
      <c r="O4175" s="20"/>
      <c r="P4175" s="20"/>
      <c r="Q4175" s="20"/>
      <c r="R4175" s="20"/>
    </row>
    <row r="4176" spans="13:18" x14ac:dyDescent="0.25">
      <c r="M4176" s="20"/>
      <c r="N4176" s="20"/>
      <c r="O4176" s="20"/>
      <c r="P4176" s="20"/>
      <c r="Q4176" s="20"/>
      <c r="R4176" s="20"/>
    </row>
    <row r="4177" spans="13:18" x14ac:dyDescent="0.25">
      <c r="M4177" s="20"/>
      <c r="N4177" s="20"/>
      <c r="O4177" s="20"/>
      <c r="P4177" s="20"/>
      <c r="Q4177" s="20"/>
      <c r="R4177" s="20"/>
    </row>
    <row r="4178" spans="13:18" x14ac:dyDescent="0.25">
      <c r="M4178" s="20"/>
      <c r="N4178" s="20"/>
      <c r="O4178" s="20"/>
      <c r="P4178" s="20"/>
      <c r="Q4178" s="20"/>
      <c r="R4178" s="20"/>
    </row>
    <row r="4179" spans="13:18" x14ac:dyDescent="0.25">
      <c r="M4179" s="20"/>
      <c r="N4179" s="20"/>
      <c r="O4179" s="20"/>
      <c r="P4179" s="20"/>
      <c r="Q4179" s="20"/>
      <c r="R4179" s="20"/>
    </row>
    <row r="4180" spans="13:18" x14ac:dyDescent="0.25">
      <c r="M4180" s="20"/>
      <c r="N4180" s="20"/>
      <c r="O4180" s="20"/>
      <c r="P4180" s="20"/>
      <c r="Q4180" s="20"/>
      <c r="R4180" s="20"/>
    </row>
    <row r="4181" spans="13:18" x14ac:dyDescent="0.25">
      <c r="M4181" s="20"/>
      <c r="N4181" s="20"/>
      <c r="O4181" s="20"/>
      <c r="P4181" s="20"/>
      <c r="Q4181" s="20"/>
      <c r="R4181" s="20"/>
    </row>
    <row r="4182" spans="13:18" x14ac:dyDescent="0.25">
      <c r="M4182" s="20"/>
      <c r="N4182" s="20"/>
      <c r="O4182" s="20"/>
      <c r="P4182" s="20"/>
      <c r="Q4182" s="20"/>
      <c r="R4182" s="20"/>
    </row>
    <row r="4183" spans="13:18" x14ac:dyDescent="0.25">
      <c r="M4183" s="20"/>
      <c r="N4183" s="20"/>
      <c r="O4183" s="20"/>
      <c r="P4183" s="20"/>
      <c r="Q4183" s="20"/>
      <c r="R4183" s="20"/>
    </row>
    <row r="4184" spans="13:18" x14ac:dyDescent="0.25">
      <c r="M4184" s="20"/>
      <c r="N4184" s="20"/>
      <c r="O4184" s="20"/>
      <c r="P4184" s="20"/>
      <c r="Q4184" s="20"/>
      <c r="R4184" s="20"/>
    </row>
    <row r="4185" spans="13:18" x14ac:dyDescent="0.25">
      <c r="M4185" s="20"/>
      <c r="N4185" s="20"/>
      <c r="O4185" s="20"/>
      <c r="P4185" s="20"/>
      <c r="Q4185" s="20"/>
      <c r="R4185" s="20"/>
    </row>
    <row r="4186" spans="13:18" x14ac:dyDescent="0.25">
      <c r="M4186" s="20"/>
      <c r="N4186" s="20"/>
      <c r="O4186" s="20"/>
      <c r="P4186" s="20"/>
      <c r="Q4186" s="20"/>
      <c r="R4186" s="20"/>
    </row>
    <row r="4187" spans="13:18" x14ac:dyDescent="0.25">
      <c r="M4187" s="20"/>
      <c r="N4187" s="20"/>
      <c r="O4187" s="20"/>
      <c r="P4187" s="20"/>
      <c r="Q4187" s="20"/>
      <c r="R4187" s="20"/>
    </row>
    <row r="4188" spans="13:18" x14ac:dyDescent="0.25">
      <c r="M4188" s="20"/>
      <c r="N4188" s="20"/>
      <c r="O4188" s="20"/>
      <c r="P4188" s="20"/>
      <c r="Q4188" s="20"/>
      <c r="R4188" s="20"/>
    </row>
    <row r="4189" spans="13:18" x14ac:dyDescent="0.25">
      <c r="M4189" s="20"/>
      <c r="N4189" s="20"/>
      <c r="O4189" s="20"/>
      <c r="P4189" s="20"/>
      <c r="Q4189" s="20"/>
      <c r="R4189" s="20"/>
    </row>
    <row r="4190" spans="13:18" x14ac:dyDescent="0.25">
      <c r="M4190" s="20"/>
      <c r="N4190" s="20"/>
      <c r="O4190" s="20"/>
      <c r="P4190" s="20"/>
      <c r="Q4190" s="20"/>
      <c r="R4190" s="20"/>
    </row>
    <row r="4191" spans="13:18" x14ac:dyDescent="0.25">
      <c r="M4191" s="20"/>
      <c r="N4191" s="20"/>
      <c r="O4191" s="20"/>
      <c r="P4191" s="20"/>
      <c r="Q4191" s="20"/>
      <c r="R4191" s="20"/>
    </row>
    <row r="4192" spans="13:18" x14ac:dyDescent="0.25">
      <c r="M4192" s="20"/>
      <c r="N4192" s="20"/>
      <c r="O4192" s="20"/>
      <c r="P4192" s="20"/>
      <c r="Q4192" s="20"/>
      <c r="R4192" s="20"/>
    </row>
    <row r="4193" spans="13:18" x14ac:dyDescent="0.25">
      <c r="M4193" s="20"/>
      <c r="N4193" s="20"/>
      <c r="O4193" s="20"/>
      <c r="P4193" s="20"/>
      <c r="Q4193" s="20"/>
      <c r="R4193" s="20"/>
    </row>
    <row r="4194" spans="13:18" x14ac:dyDescent="0.25">
      <c r="M4194" s="20"/>
      <c r="N4194" s="20"/>
      <c r="O4194" s="20"/>
      <c r="P4194" s="20"/>
      <c r="Q4194" s="20"/>
      <c r="R4194" s="20"/>
    </row>
    <row r="4195" spans="13:18" x14ac:dyDescent="0.25">
      <c r="M4195" s="20"/>
      <c r="N4195" s="20"/>
      <c r="O4195" s="20"/>
      <c r="P4195" s="20"/>
      <c r="Q4195" s="20"/>
      <c r="R4195" s="20"/>
    </row>
    <row r="4196" spans="13:18" x14ac:dyDescent="0.25">
      <c r="M4196" s="20"/>
      <c r="N4196" s="20"/>
      <c r="O4196" s="20"/>
      <c r="P4196" s="20"/>
      <c r="Q4196" s="20"/>
      <c r="R4196" s="20"/>
    </row>
    <row r="4197" spans="13:18" x14ac:dyDescent="0.25">
      <c r="M4197" s="20"/>
      <c r="N4197" s="20"/>
      <c r="O4197" s="20"/>
      <c r="P4197" s="20"/>
      <c r="Q4197" s="20"/>
      <c r="R4197" s="20"/>
    </row>
    <row r="4198" spans="13:18" x14ac:dyDescent="0.25">
      <c r="M4198" s="20"/>
      <c r="N4198" s="20"/>
      <c r="O4198" s="20"/>
      <c r="P4198" s="20"/>
      <c r="Q4198" s="20"/>
      <c r="R4198" s="20"/>
    </row>
    <row r="4199" spans="13:18" x14ac:dyDescent="0.25">
      <c r="M4199" s="20"/>
      <c r="N4199" s="20"/>
      <c r="O4199" s="20"/>
      <c r="P4199" s="20"/>
      <c r="Q4199" s="20"/>
      <c r="R4199" s="20"/>
    </row>
    <row r="4200" spans="13:18" x14ac:dyDescent="0.25">
      <c r="M4200" s="20"/>
      <c r="N4200" s="20"/>
      <c r="O4200" s="20"/>
      <c r="P4200" s="20"/>
      <c r="Q4200" s="20"/>
      <c r="R4200" s="20"/>
    </row>
    <row r="4201" spans="13:18" x14ac:dyDescent="0.25">
      <c r="M4201" s="20"/>
      <c r="N4201" s="20"/>
      <c r="O4201" s="20"/>
      <c r="P4201" s="20"/>
      <c r="Q4201" s="20"/>
      <c r="R4201" s="20"/>
    </row>
    <row r="4202" spans="13:18" x14ac:dyDescent="0.25">
      <c r="M4202" s="20"/>
      <c r="N4202" s="20"/>
      <c r="O4202" s="20"/>
      <c r="P4202" s="20"/>
      <c r="Q4202" s="20"/>
      <c r="R4202" s="20"/>
    </row>
    <row r="4203" spans="13:18" x14ac:dyDescent="0.25">
      <c r="M4203" s="20"/>
      <c r="N4203" s="20"/>
      <c r="O4203" s="20"/>
      <c r="P4203" s="20"/>
      <c r="Q4203" s="20"/>
      <c r="R4203" s="20"/>
    </row>
    <row r="4204" spans="13:18" x14ac:dyDescent="0.25">
      <c r="M4204" s="20"/>
      <c r="N4204" s="20"/>
      <c r="O4204" s="20"/>
      <c r="P4204" s="20"/>
      <c r="Q4204" s="20"/>
      <c r="R4204" s="20"/>
    </row>
    <row r="4205" spans="13:18" x14ac:dyDescent="0.25">
      <c r="M4205" s="20"/>
      <c r="N4205" s="20"/>
      <c r="O4205" s="20"/>
      <c r="P4205" s="20"/>
      <c r="Q4205" s="20"/>
      <c r="R4205" s="20"/>
    </row>
    <row r="4206" spans="13:18" x14ac:dyDescent="0.25">
      <c r="M4206" s="20"/>
      <c r="N4206" s="20"/>
      <c r="O4206" s="20"/>
      <c r="P4206" s="20"/>
      <c r="Q4206" s="20"/>
      <c r="R4206" s="20"/>
    </row>
    <row r="4207" spans="13:18" x14ac:dyDescent="0.25">
      <c r="M4207" s="20"/>
      <c r="N4207" s="20"/>
      <c r="O4207" s="20"/>
      <c r="P4207" s="20"/>
      <c r="Q4207" s="20"/>
      <c r="R4207" s="20"/>
    </row>
    <row r="4208" spans="13:18" x14ac:dyDescent="0.25">
      <c r="M4208" s="20"/>
      <c r="N4208" s="20"/>
      <c r="O4208" s="20"/>
      <c r="P4208" s="20"/>
      <c r="Q4208" s="20"/>
      <c r="R4208" s="20"/>
    </row>
    <row r="4209" spans="13:18" x14ac:dyDescent="0.25">
      <c r="M4209" s="20"/>
      <c r="N4209" s="20"/>
      <c r="O4209" s="20"/>
      <c r="P4209" s="20"/>
      <c r="Q4209" s="20"/>
      <c r="R4209" s="20"/>
    </row>
    <row r="4210" spans="13:18" x14ac:dyDescent="0.25">
      <c r="M4210" s="20"/>
      <c r="N4210" s="20"/>
      <c r="O4210" s="20"/>
      <c r="P4210" s="20"/>
      <c r="Q4210" s="20"/>
      <c r="R4210" s="20"/>
    </row>
    <row r="4211" spans="13:18" x14ac:dyDescent="0.25">
      <c r="M4211" s="20"/>
      <c r="N4211" s="20"/>
      <c r="O4211" s="20"/>
      <c r="P4211" s="20"/>
      <c r="Q4211" s="20"/>
      <c r="R4211" s="20"/>
    </row>
    <row r="4212" spans="13:18" x14ac:dyDescent="0.25">
      <c r="M4212" s="20"/>
      <c r="N4212" s="20"/>
      <c r="O4212" s="20"/>
      <c r="P4212" s="20"/>
      <c r="Q4212" s="20"/>
      <c r="R4212" s="20"/>
    </row>
    <row r="4213" spans="13:18" x14ac:dyDescent="0.25">
      <c r="M4213" s="20"/>
      <c r="N4213" s="20"/>
      <c r="O4213" s="20"/>
      <c r="P4213" s="20"/>
      <c r="Q4213" s="20"/>
      <c r="R4213" s="20"/>
    </row>
    <row r="4214" spans="13:18" x14ac:dyDescent="0.25">
      <c r="M4214" s="20"/>
      <c r="N4214" s="20"/>
      <c r="O4214" s="20"/>
      <c r="P4214" s="20"/>
      <c r="Q4214" s="20"/>
      <c r="R4214" s="20"/>
    </row>
    <row r="4215" spans="13:18" x14ac:dyDescent="0.25">
      <c r="M4215" s="20"/>
      <c r="N4215" s="20"/>
      <c r="O4215" s="20"/>
      <c r="P4215" s="20"/>
      <c r="Q4215" s="20"/>
      <c r="R4215" s="20"/>
    </row>
    <row r="4216" spans="13:18" x14ac:dyDescent="0.25">
      <c r="M4216" s="20"/>
      <c r="N4216" s="20"/>
      <c r="O4216" s="20"/>
      <c r="P4216" s="20"/>
      <c r="Q4216" s="20"/>
      <c r="R4216" s="20"/>
    </row>
    <row r="4217" spans="13:18" x14ac:dyDescent="0.25">
      <c r="M4217" s="20"/>
      <c r="N4217" s="20"/>
      <c r="O4217" s="20"/>
      <c r="P4217" s="20"/>
      <c r="Q4217" s="20"/>
      <c r="R4217" s="20"/>
    </row>
    <row r="4218" spans="13:18" x14ac:dyDescent="0.25">
      <c r="M4218" s="20"/>
      <c r="N4218" s="20"/>
      <c r="O4218" s="20"/>
      <c r="P4218" s="20"/>
      <c r="Q4218" s="20"/>
      <c r="R4218" s="20"/>
    </row>
    <row r="4219" spans="13:18" x14ac:dyDescent="0.25">
      <c r="M4219" s="20"/>
      <c r="N4219" s="20"/>
      <c r="O4219" s="20"/>
      <c r="P4219" s="20"/>
      <c r="Q4219" s="20"/>
      <c r="R4219" s="20"/>
    </row>
    <row r="4220" spans="13:18" x14ac:dyDescent="0.25">
      <c r="M4220" s="20"/>
      <c r="N4220" s="20"/>
      <c r="O4220" s="20"/>
      <c r="P4220" s="20"/>
      <c r="Q4220" s="20"/>
      <c r="R4220" s="20"/>
    </row>
    <row r="4221" spans="13:18" x14ac:dyDescent="0.25">
      <c r="M4221" s="20"/>
      <c r="N4221" s="20"/>
      <c r="O4221" s="20"/>
      <c r="P4221" s="20"/>
      <c r="Q4221" s="20"/>
      <c r="R4221" s="20"/>
    </row>
    <row r="4222" spans="13:18" x14ac:dyDescent="0.25">
      <c r="M4222" s="20"/>
      <c r="N4222" s="20"/>
      <c r="O4222" s="20"/>
      <c r="P4222" s="20"/>
      <c r="Q4222" s="20"/>
      <c r="R4222" s="20"/>
    </row>
    <row r="4223" spans="13:18" x14ac:dyDescent="0.25">
      <c r="M4223" s="20"/>
      <c r="N4223" s="20"/>
      <c r="O4223" s="20"/>
      <c r="P4223" s="20"/>
      <c r="Q4223" s="20"/>
      <c r="R4223" s="20"/>
    </row>
    <row r="4224" spans="13:18" x14ac:dyDescent="0.25">
      <c r="M4224" s="20"/>
      <c r="N4224" s="20"/>
      <c r="O4224" s="20"/>
      <c r="P4224" s="20"/>
      <c r="Q4224" s="20"/>
      <c r="R4224" s="20"/>
    </row>
    <row r="4225" spans="13:18" x14ac:dyDescent="0.25">
      <c r="M4225" s="20"/>
      <c r="N4225" s="20"/>
      <c r="O4225" s="20"/>
      <c r="P4225" s="20"/>
      <c r="Q4225" s="20"/>
      <c r="R4225" s="20"/>
    </row>
    <row r="4226" spans="13:18" x14ac:dyDescent="0.25">
      <c r="M4226" s="20"/>
      <c r="N4226" s="20"/>
      <c r="O4226" s="20"/>
      <c r="P4226" s="20"/>
      <c r="Q4226" s="20"/>
      <c r="R4226" s="20"/>
    </row>
    <row r="4227" spans="13:18" x14ac:dyDescent="0.25">
      <c r="M4227" s="20"/>
      <c r="N4227" s="20"/>
      <c r="O4227" s="20"/>
      <c r="P4227" s="20"/>
      <c r="Q4227" s="20"/>
      <c r="R4227" s="20"/>
    </row>
    <row r="4228" spans="13:18" x14ac:dyDescent="0.25">
      <c r="M4228" s="20"/>
      <c r="N4228" s="20"/>
      <c r="O4228" s="20"/>
      <c r="P4228" s="20"/>
      <c r="Q4228" s="20"/>
      <c r="R4228" s="20"/>
    </row>
    <row r="4229" spans="13:18" x14ac:dyDescent="0.25">
      <c r="M4229" s="20"/>
      <c r="N4229" s="20"/>
      <c r="O4229" s="20"/>
      <c r="P4229" s="20"/>
      <c r="Q4229" s="20"/>
      <c r="R4229" s="20"/>
    </row>
    <row r="4230" spans="13:18" x14ac:dyDescent="0.25">
      <c r="M4230" s="20"/>
      <c r="N4230" s="20"/>
      <c r="O4230" s="20"/>
      <c r="P4230" s="20"/>
      <c r="Q4230" s="20"/>
      <c r="R4230" s="20"/>
    </row>
    <row r="4231" spans="13:18" x14ac:dyDescent="0.25">
      <c r="M4231" s="20"/>
      <c r="N4231" s="20"/>
      <c r="O4231" s="20"/>
      <c r="P4231" s="20"/>
      <c r="Q4231" s="20"/>
      <c r="R4231" s="20"/>
    </row>
    <row r="4232" spans="13:18" x14ac:dyDescent="0.25">
      <c r="M4232" s="20"/>
      <c r="N4232" s="20"/>
      <c r="O4232" s="20"/>
      <c r="P4232" s="20"/>
      <c r="Q4232" s="20"/>
      <c r="R4232" s="20"/>
    </row>
    <row r="4233" spans="13:18" x14ac:dyDescent="0.25">
      <c r="M4233" s="20"/>
      <c r="N4233" s="20"/>
      <c r="O4233" s="20"/>
      <c r="P4233" s="20"/>
      <c r="Q4233" s="20"/>
      <c r="R4233" s="20"/>
    </row>
    <row r="4234" spans="13:18" x14ac:dyDescent="0.25">
      <c r="M4234" s="20"/>
      <c r="N4234" s="20"/>
      <c r="O4234" s="20"/>
      <c r="P4234" s="20"/>
      <c r="Q4234" s="20"/>
      <c r="R4234" s="20"/>
    </row>
    <row r="4235" spans="13:18" x14ac:dyDescent="0.25">
      <c r="M4235" s="20"/>
      <c r="N4235" s="20"/>
      <c r="O4235" s="20"/>
      <c r="P4235" s="20"/>
      <c r="Q4235" s="20"/>
      <c r="R4235" s="20"/>
    </row>
    <row r="4236" spans="13:18" x14ac:dyDescent="0.25">
      <c r="M4236" s="20"/>
      <c r="N4236" s="20"/>
      <c r="O4236" s="20"/>
      <c r="P4236" s="20"/>
      <c r="Q4236" s="20"/>
      <c r="R4236" s="20"/>
    </row>
    <row r="4237" spans="13:18" x14ac:dyDescent="0.25">
      <c r="M4237" s="20"/>
      <c r="N4237" s="20"/>
      <c r="O4237" s="20"/>
      <c r="P4237" s="20"/>
      <c r="Q4237" s="20"/>
      <c r="R4237" s="20"/>
    </row>
    <row r="4238" spans="13:18" x14ac:dyDescent="0.25">
      <c r="M4238" s="20"/>
      <c r="N4238" s="20"/>
      <c r="O4238" s="20"/>
      <c r="P4238" s="20"/>
      <c r="Q4238" s="20"/>
      <c r="R4238" s="20"/>
    </row>
    <row r="4239" spans="13:18" x14ac:dyDescent="0.25">
      <c r="M4239" s="20"/>
      <c r="N4239" s="20"/>
      <c r="O4239" s="20"/>
      <c r="P4239" s="20"/>
      <c r="Q4239" s="20"/>
      <c r="R4239" s="20"/>
    </row>
    <row r="4240" spans="13:18" x14ac:dyDescent="0.25">
      <c r="M4240" s="20"/>
      <c r="N4240" s="20"/>
      <c r="O4240" s="20"/>
      <c r="P4240" s="20"/>
      <c r="Q4240" s="20"/>
      <c r="R4240" s="20"/>
    </row>
    <row r="4241" spans="13:18" x14ac:dyDescent="0.25">
      <c r="M4241" s="20"/>
      <c r="N4241" s="20"/>
      <c r="O4241" s="20"/>
      <c r="P4241" s="20"/>
      <c r="Q4241" s="20"/>
      <c r="R4241" s="20"/>
    </row>
    <row r="4242" spans="13:18" x14ac:dyDescent="0.25">
      <c r="M4242" s="20"/>
      <c r="N4242" s="20"/>
      <c r="O4242" s="20"/>
      <c r="P4242" s="20"/>
      <c r="Q4242" s="20"/>
      <c r="R4242" s="20"/>
    </row>
    <row r="4243" spans="13:18" x14ac:dyDescent="0.25">
      <c r="M4243" s="20"/>
      <c r="N4243" s="20"/>
      <c r="O4243" s="20"/>
      <c r="P4243" s="20"/>
      <c r="Q4243" s="20"/>
      <c r="R4243" s="20"/>
    </row>
    <row r="4244" spans="13:18" x14ac:dyDescent="0.25">
      <c r="M4244" s="20"/>
      <c r="N4244" s="20"/>
      <c r="O4244" s="20"/>
      <c r="P4244" s="20"/>
      <c r="Q4244" s="20"/>
      <c r="R4244" s="20"/>
    </row>
    <row r="4245" spans="13:18" x14ac:dyDescent="0.25">
      <c r="M4245" s="20"/>
      <c r="N4245" s="20"/>
      <c r="O4245" s="20"/>
      <c r="P4245" s="20"/>
      <c r="Q4245" s="20"/>
      <c r="R4245" s="20"/>
    </row>
    <row r="4246" spans="13:18" x14ac:dyDescent="0.25">
      <c r="M4246" s="20"/>
      <c r="N4246" s="20"/>
      <c r="O4246" s="20"/>
      <c r="P4246" s="20"/>
      <c r="Q4246" s="20"/>
      <c r="R4246" s="20"/>
    </row>
    <row r="4247" spans="13:18" x14ac:dyDescent="0.25">
      <c r="M4247" s="20"/>
      <c r="N4247" s="20"/>
      <c r="O4247" s="20"/>
      <c r="P4247" s="20"/>
      <c r="Q4247" s="20"/>
      <c r="R4247" s="20"/>
    </row>
    <row r="4248" spans="13:18" x14ac:dyDescent="0.25">
      <c r="M4248" s="20"/>
      <c r="N4248" s="20"/>
      <c r="O4248" s="20"/>
      <c r="P4248" s="20"/>
      <c r="Q4248" s="20"/>
      <c r="R4248" s="20"/>
    </row>
    <row r="4249" spans="13:18" x14ac:dyDescent="0.25">
      <c r="M4249" s="20"/>
      <c r="N4249" s="20"/>
      <c r="O4249" s="20"/>
      <c r="P4249" s="20"/>
      <c r="Q4249" s="20"/>
      <c r="R4249" s="20"/>
    </row>
    <row r="4250" spans="13:18" x14ac:dyDescent="0.25">
      <c r="M4250" s="20"/>
      <c r="N4250" s="20"/>
      <c r="O4250" s="20"/>
      <c r="P4250" s="20"/>
      <c r="Q4250" s="20"/>
      <c r="R4250" s="20"/>
    </row>
    <row r="4251" spans="13:18" x14ac:dyDescent="0.25">
      <c r="M4251" s="20"/>
      <c r="N4251" s="20"/>
      <c r="O4251" s="20"/>
      <c r="P4251" s="20"/>
      <c r="Q4251" s="20"/>
      <c r="R4251" s="20"/>
    </row>
    <row r="4252" spans="13:18" x14ac:dyDescent="0.25">
      <c r="M4252" s="20"/>
      <c r="N4252" s="20"/>
      <c r="O4252" s="20"/>
      <c r="P4252" s="20"/>
      <c r="Q4252" s="20"/>
      <c r="R4252" s="20"/>
    </row>
    <row r="4253" spans="13:18" x14ac:dyDescent="0.25">
      <c r="M4253" s="20"/>
      <c r="N4253" s="20"/>
      <c r="O4253" s="20"/>
      <c r="P4253" s="20"/>
      <c r="Q4253" s="20"/>
      <c r="R4253" s="20"/>
    </row>
    <row r="4254" spans="13:18" x14ac:dyDescent="0.25">
      <c r="M4254" s="20"/>
      <c r="N4254" s="20"/>
      <c r="O4254" s="20"/>
      <c r="P4254" s="20"/>
      <c r="Q4254" s="20"/>
      <c r="R4254" s="20"/>
    </row>
    <row r="4255" spans="13:18" x14ac:dyDescent="0.25">
      <c r="M4255" s="20"/>
      <c r="N4255" s="20"/>
      <c r="O4255" s="20"/>
      <c r="P4255" s="20"/>
      <c r="Q4255" s="20"/>
      <c r="R4255" s="20"/>
    </row>
    <row r="4256" spans="13:18" x14ac:dyDescent="0.25">
      <c r="M4256" s="20"/>
      <c r="N4256" s="20"/>
      <c r="O4256" s="20"/>
      <c r="P4256" s="20"/>
      <c r="Q4256" s="20"/>
      <c r="R4256" s="20"/>
    </row>
    <row r="4257" spans="13:18" x14ac:dyDescent="0.25">
      <c r="M4257" s="20"/>
      <c r="N4257" s="20"/>
      <c r="O4257" s="20"/>
      <c r="P4257" s="20"/>
      <c r="Q4257" s="20"/>
      <c r="R4257" s="20"/>
    </row>
    <row r="4258" spans="13:18" x14ac:dyDescent="0.25">
      <c r="M4258" s="20"/>
      <c r="N4258" s="20"/>
      <c r="O4258" s="20"/>
      <c r="P4258" s="20"/>
      <c r="Q4258" s="20"/>
      <c r="R4258" s="20"/>
    </row>
    <row r="4259" spans="13:18" x14ac:dyDescent="0.25">
      <c r="M4259" s="20"/>
      <c r="N4259" s="20"/>
      <c r="O4259" s="20"/>
      <c r="P4259" s="20"/>
      <c r="Q4259" s="20"/>
      <c r="R4259" s="20"/>
    </row>
    <row r="4260" spans="13:18" x14ac:dyDescent="0.25">
      <c r="M4260" s="20"/>
      <c r="N4260" s="20"/>
      <c r="O4260" s="20"/>
      <c r="P4260" s="20"/>
      <c r="Q4260" s="20"/>
      <c r="R4260" s="20"/>
    </row>
    <row r="4261" spans="13:18" x14ac:dyDescent="0.25">
      <c r="M4261" s="20"/>
      <c r="N4261" s="20"/>
      <c r="O4261" s="20"/>
      <c r="P4261" s="20"/>
      <c r="Q4261" s="20"/>
      <c r="R4261" s="20"/>
    </row>
    <row r="4262" spans="13:18" x14ac:dyDescent="0.25">
      <c r="M4262" s="20"/>
      <c r="N4262" s="20"/>
      <c r="O4262" s="20"/>
      <c r="P4262" s="20"/>
      <c r="Q4262" s="20"/>
      <c r="R4262" s="20"/>
    </row>
    <row r="4263" spans="13:18" x14ac:dyDescent="0.25">
      <c r="M4263" s="20"/>
      <c r="N4263" s="20"/>
      <c r="O4263" s="20"/>
      <c r="P4263" s="20"/>
      <c r="Q4263" s="20"/>
      <c r="R4263" s="20"/>
    </row>
    <row r="4264" spans="13:18" x14ac:dyDescent="0.25">
      <c r="M4264" s="20"/>
      <c r="N4264" s="20"/>
      <c r="O4264" s="20"/>
      <c r="P4264" s="20"/>
      <c r="Q4264" s="20"/>
      <c r="R4264" s="20"/>
    </row>
    <row r="4265" spans="13:18" x14ac:dyDescent="0.25">
      <c r="M4265" s="20"/>
      <c r="N4265" s="20"/>
      <c r="O4265" s="20"/>
      <c r="P4265" s="20"/>
      <c r="Q4265" s="20"/>
      <c r="R4265" s="20"/>
    </row>
    <row r="4266" spans="13:18" x14ac:dyDescent="0.25">
      <c r="M4266" s="20"/>
      <c r="N4266" s="20"/>
      <c r="O4266" s="20"/>
      <c r="P4266" s="20"/>
      <c r="Q4266" s="20"/>
      <c r="R4266" s="20"/>
    </row>
    <row r="4267" spans="13:18" x14ac:dyDescent="0.25">
      <c r="M4267" s="20"/>
      <c r="N4267" s="20"/>
      <c r="O4267" s="20"/>
      <c r="P4267" s="20"/>
      <c r="Q4267" s="20"/>
      <c r="R4267" s="20"/>
    </row>
    <row r="4268" spans="13:18" x14ac:dyDescent="0.25">
      <c r="M4268" s="20"/>
      <c r="N4268" s="20"/>
      <c r="O4268" s="20"/>
      <c r="P4268" s="20"/>
      <c r="Q4268" s="20"/>
      <c r="R4268" s="20"/>
    </row>
    <row r="4269" spans="13:18" x14ac:dyDescent="0.25">
      <c r="M4269" s="20"/>
      <c r="N4269" s="20"/>
      <c r="O4269" s="20"/>
      <c r="P4269" s="20"/>
      <c r="Q4269" s="20"/>
      <c r="R4269" s="20"/>
    </row>
    <row r="4270" spans="13:18" x14ac:dyDescent="0.25">
      <c r="M4270" s="20"/>
      <c r="N4270" s="20"/>
      <c r="O4270" s="20"/>
      <c r="P4270" s="20"/>
      <c r="Q4270" s="20"/>
      <c r="R4270" s="20"/>
    </row>
    <row r="4271" spans="13:18" x14ac:dyDescent="0.25">
      <c r="M4271" s="20"/>
      <c r="N4271" s="20"/>
      <c r="O4271" s="20"/>
      <c r="P4271" s="20"/>
      <c r="Q4271" s="20"/>
      <c r="R4271" s="20"/>
    </row>
    <row r="4272" spans="13:18" x14ac:dyDescent="0.25">
      <c r="M4272" s="20"/>
      <c r="N4272" s="20"/>
      <c r="O4272" s="20"/>
      <c r="P4272" s="20"/>
      <c r="Q4272" s="20"/>
      <c r="R4272" s="20"/>
    </row>
    <row r="4273" spans="13:18" x14ac:dyDescent="0.25">
      <c r="M4273" s="20"/>
      <c r="N4273" s="20"/>
      <c r="O4273" s="20"/>
      <c r="P4273" s="20"/>
      <c r="Q4273" s="20"/>
      <c r="R4273" s="20"/>
    </row>
    <row r="4274" spans="13:18" x14ac:dyDescent="0.25">
      <c r="M4274" s="20"/>
      <c r="N4274" s="20"/>
      <c r="O4274" s="20"/>
      <c r="P4274" s="20"/>
      <c r="Q4274" s="20"/>
      <c r="R4274" s="20"/>
    </row>
    <row r="4275" spans="13:18" x14ac:dyDescent="0.25">
      <c r="M4275" s="20"/>
      <c r="N4275" s="20"/>
      <c r="O4275" s="20"/>
      <c r="P4275" s="20"/>
      <c r="Q4275" s="20"/>
      <c r="R4275" s="20"/>
    </row>
    <row r="4276" spans="13:18" x14ac:dyDescent="0.25">
      <c r="M4276" s="20"/>
      <c r="N4276" s="20"/>
      <c r="O4276" s="20"/>
      <c r="P4276" s="20"/>
      <c r="Q4276" s="20"/>
      <c r="R4276" s="20"/>
    </row>
    <row r="4277" spans="13:18" x14ac:dyDescent="0.25">
      <c r="M4277" s="20"/>
      <c r="N4277" s="20"/>
      <c r="O4277" s="20"/>
      <c r="P4277" s="20"/>
      <c r="Q4277" s="20"/>
      <c r="R4277" s="20"/>
    </row>
    <row r="4278" spans="13:18" x14ac:dyDescent="0.25">
      <c r="M4278" s="20"/>
      <c r="N4278" s="20"/>
      <c r="O4278" s="20"/>
      <c r="P4278" s="20"/>
      <c r="Q4278" s="20"/>
      <c r="R4278" s="20"/>
    </row>
    <row r="4279" spans="13:18" x14ac:dyDescent="0.25">
      <c r="M4279" s="20"/>
      <c r="N4279" s="20"/>
      <c r="O4279" s="20"/>
      <c r="P4279" s="20"/>
      <c r="Q4279" s="20"/>
      <c r="R4279" s="20"/>
    </row>
    <row r="4280" spans="13:18" x14ac:dyDescent="0.25">
      <c r="M4280" s="20"/>
      <c r="N4280" s="20"/>
      <c r="O4280" s="20"/>
      <c r="P4280" s="20"/>
      <c r="Q4280" s="20"/>
      <c r="R4280" s="20"/>
    </row>
    <row r="4281" spans="13:18" x14ac:dyDescent="0.25">
      <c r="M4281" s="20"/>
      <c r="N4281" s="20"/>
      <c r="O4281" s="20"/>
      <c r="P4281" s="20"/>
      <c r="Q4281" s="20"/>
      <c r="R4281" s="20"/>
    </row>
    <row r="4282" spans="13:18" x14ac:dyDescent="0.25">
      <c r="M4282" s="20"/>
      <c r="N4282" s="20"/>
      <c r="O4282" s="20"/>
      <c r="P4282" s="20"/>
      <c r="Q4282" s="20"/>
      <c r="R4282" s="20"/>
    </row>
    <row r="4283" spans="13:18" x14ac:dyDescent="0.25">
      <c r="M4283" s="20"/>
      <c r="N4283" s="20"/>
      <c r="O4283" s="20"/>
      <c r="P4283" s="20"/>
      <c r="Q4283" s="20"/>
      <c r="R4283" s="20"/>
    </row>
    <row r="4284" spans="13:18" x14ac:dyDescent="0.25">
      <c r="M4284" s="20"/>
      <c r="N4284" s="20"/>
      <c r="O4284" s="20"/>
      <c r="P4284" s="20"/>
      <c r="Q4284" s="20"/>
      <c r="R4284" s="20"/>
    </row>
    <row r="4285" spans="13:18" x14ac:dyDescent="0.25">
      <c r="M4285" s="20"/>
      <c r="N4285" s="20"/>
      <c r="O4285" s="20"/>
      <c r="P4285" s="20"/>
      <c r="Q4285" s="20"/>
      <c r="R4285" s="20"/>
    </row>
    <row r="4286" spans="13:18" x14ac:dyDescent="0.25">
      <c r="M4286" s="20"/>
      <c r="N4286" s="20"/>
      <c r="O4286" s="20"/>
      <c r="P4286" s="20"/>
      <c r="Q4286" s="20"/>
      <c r="R4286" s="20"/>
    </row>
    <row r="4287" spans="13:18" x14ac:dyDescent="0.25">
      <c r="M4287" s="20"/>
      <c r="N4287" s="20"/>
      <c r="O4287" s="20"/>
      <c r="P4287" s="20"/>
      <c r="Q4287" s="20"/>
      <c r="R4287" s="20"/>
    </row>
    <row r="4288" spans="13:18" x14ac:dyDescent="0.25">
      <c r="M4288" s="20"/>
      <c r="N4288" s="20"/>
      <c r="O4288" s="20"/>
      <c r="P4288" s="20"/>
      <c r="Q4288" s="20"/>
      <c r="R4288" s="20"/>
    </row>
    <row r="4289" spans="13:18" x14ac:dyDescent="0.25">
      <c r="M4289" s="20"/>
      <c r="N4289" s="20"/>
      <c r="O4289" s="20"/>
      <c r="P4289" s="20"/>
      <c r="Q4289" s="20"/>
      <c r="R4289" s="20"/>
    </row>
    <row r="4290" spans="13:18" x14ac:dyDescent="0.25">
      <c r="M4290" s="20"/>
      <c r="N4290" s="20"/>
      <c r="O4290" s="20"/>
      <c r="P4290" s="20"/>
      <c r="Q4290" s="20"/>
      <c r="R4290" s="20"/>
    </row>
    <row r="4291" spans="13:18" x14ac:dyDescent="0.25">
      <c r="M4291" s="20"/>
      <c r="N4291" s="20"/>
      <c r="O4291" s="20"/>
      <c r="P4291" s="20"/>
      <c r="Q4291" s="20"/>
      <c r="R4291" s="20"/>
    </row>
    <row r="4292" spans="13:18" x14ac:dyDescent="0.25">
      <c r="M4292" s="20"/>
      <c r="N4292" s="20"/>
      <c r="O4292" s="20"/>
      <c r="P4292" s="20"/>
      <c r="Q4292" s="20"/>
      <c r="R4292" s="20"/>
    </row>
    <row r="4293" spans="13:18" x14ac:dyDescent="0.25">
      <c r="M4293" s="20"/>
      <c r="N4293" s="20"/>
      <c r="O4293" s="20"/>
      <c r="P4293" s="20"/>
      <c r="Q4293" s="20"/>
      <c r="R4293" s="20"/>
    </row>
    <row r="4294" spans="13:18" x14ac:dyDescent="0.25">
      <c r="M4294" s="20"/>
      <c r="N4294" s="20"/>
      <c r="O4294" s="20"/>
      <c r="P4294" s="20"/>
      <c r="Q4294" s="20"/>
      <c r="R4294" s="20"/>
    </row>
    <row r="4295" spans="13:18" x14ac:dyDescent="0.25">
      <c r="M4295" s="20"/>
      <c r="N4295" s="20"/>
      <c r="O4295" s="20"/>
      <c r="P4295" s="20"/>
      <c r="Q4295" s="20"/>
      <c r="R4295" s="20"/>
    </row>
    <row r="4296" spans="13:18" x14ac:dyDescent="0.25">
      <c r="M4296" s="20"/>
      <c r="N4296" s="20"/>
      <c r="O4296" s="20"/>
      <c r="P4296" s="20"/>
      <c r="Q4296" s="20"/>
      <c r="R4296" s="20"/>
    </row>
    <row r="4297" spans="13:18" x14ac:dyDescent="0.25">
      <c r="M4297" s="20"/>
      <c r="N4297" s="20"/>
      <c r="O4297" s="20"/>
      <c r="P4297" s="20"/>
      <c r="Q4297" s="20"/>
      <c r="R4297" s="20"/>
    </row>
    <row r="4298" spans="13:18" x14ac:dyDescent="0.25">
      <c r="M4298" s="20"/>
      <c r="N4298" s="20"/>
      <c r="O4298" s="20"/>
      <c r="P4298" s="20"/>
      <c r="Q4298" s="20"/>
      <c r="R4298" s="20"/>
    </row>
    <row r="4299" spans="13:18" x14ac:dyDescent="0.25">
      <c r="M4299" s="20"/>
      <c r="N4299" s="20"/>
      <c r="O4299" s="20"/>
      <c r="P4299" s="20"/>
      <c r="Q4299" s="20"/>
      <c r="R4299" s="20"/>
    </row>
    <row r="4300" spans="13:18" x14ac:dyDescent="0.25">
      <c r="M4300" s="20"/>
      <c r="N4300" s="20"/>
      <c r="O4300" s="20"/>
      <c r="P4300" s="20"/>
      <c r="Q4300" s="20"/>
      <c r="R4300" s="20"/>
    </row>
    <row r="4301" spans="13:18" x14ac:dyDescent="0.25">
      <c r="M4301" s="20"/>
      <c r="N4301" s="20"/>
      <c r="O4301" s="20"/>
      <c r="P4301" s="20"/>
      <c r="Q4301" s="20"/>
      <c r="R4301" s="20"/>
    </row>
    <row r="4302" spans="13:18" x14ac:dyDescent="0.25">
      <c r="M4302" s="20"/>
      <c r="N4302" s="20"/>
      <c r="O4302" s="20"/>
      <c r="P4302" s="20"/>
      <c r="Q4302" s="20"/>
      <c r="R4302" s="20"/>
    </row>
    <row r="4303" spans="13:18" x14ac:dyDescent="0.25">
      <c r="M4303" s="20"/>
      <c r="N4303" s="20"/>
      <c r="O4303" s="20"/>
      <c r="P4303" s="20"/>
      <c r="Q4303" s="20"/>
      <c r="R4303" s="20"/>
    </row>
    <row r="4304" spans="13:18" x14ac:dyDescent="0.25">
      <c r="M4304" s="20"/>
      <c r="N4304" s="20"/>
      <c r="O4304" s="20"/>
      <c r="P4304" s="20"/>
      <c r="Q4304" s="20"/>
      <c r="R4304" s="20"/>
    </row>
    <row r="4305" spans="13:18" x14ac:dyDescent="0.25">
      <c r="M4305" s="20"/>
      <c r="N4305" s="20"/>
      <c r="O4305" s="20"/>
      <c r="P4305" s="20"/>
      <c r="Q4305" s="20"/>
      <c r="R4305" s="20"/>
    </row>
    <row r="4306" spans="13:18" x14ac:dyDescent="0.25">
      <c r="M4306" s="20"/>
      <c r="N4306" s="20"/>
      <c r="O4306" s="20"/>
      <c r="P4306" s="20"/>
      <c r="Q4306" s="20"/>
      <c r="R4306" s="20"/>
    </row>
    <row r="4307" spans="13:18" x14ac:dyDescent="0.25">
      <c r="M4307" s="20"/>
      <c r="N4307" s="20"/>
      <c r="O4307" s="20"/>
      <c r="P4307" s="20"/>
      <c r="Q4307" s="20"/>
      <c r="R4307" s="20"/>
    </row>
    <row r="4308" spans="13:18" x14ac:dyDescent="0.25">
      <c r="M4308" s="20"/>
      <c r="N4308" s="20"/>
      <c r="O4308" s="20"/>
      <c r="P4308" s="20"/>
      <c r="Q4308" s="20"/>
      <c r="R4308" s="20"/>
    </row>
    <row r="4309" spans="13:18" x14ac:dyDescent="0.25">
      <c r="M4309" s="20"/>
      <c r="N4309" s="20"/>
      <c r="O4309" s="20"/>
      <c r="P4309" s="20"/>
      <c r="Q4309" s="20"/>
      <c r="R4309" s="20"/>
    </row>
    <row r="4310" spans="13:18" x14ac:dyDescent="0.25">
      <c r="M4310" s="20"/>
      <c r="N4310" s="20"/>
      <c r="O4310" s="20"/>
      <c r="P4310" s="20"/>
      <c r="Q4310" s="20"/>
      <c r="R4310" s="20"/>
    </row>
    <row r="4311" spans="13:18" x14ac:dyDescent="0.25">
      <c r="M4311" s="20"/>
      <c r="N4311" s="20"/>
      <c r="O4311" s="20"/>
      <c r="P4311" s="20"/>
      <c r="Q4311" s="20"/>
      <c r="R4311" s="20"/>
    </row>
    <row r="4312" spans="13:18" x14ac:dyDescent="0.25">
      <c r="M4312" s="20"/>
      <c r="N4312" s="20"/>
      <c r="O4312" s="20"/>
      <c r="P4312" s="20"/>
      <c r="Q4312" s="20"/>
      <c r="R4312" s="20"/>
    </row>
    <row r="4313" spans="13:18" x14ac:dyDescent="0.25">
      <c r="M4313" s="20"/>
      <c r="N4313" s="20"/>
      <c r="O4313" s="20"/>
      <c r="P4313" s="20"/>
      <c r="Q4313" s="20"/>
      <c r="R4313" s="20"/>
    </row>
    <row r="4314" spans="13:18" x14ac:dyDescent="0.25">
      <c r="M4314" s="20"/>
      <c r="N4314" s="20"/>
      <c r="O4314" s="20"/>
      <c r="P4314" s="20"/>
      <c r="Q4314" s="20"/>
      <c r="R4314" s="20"/>
    </row>
    <row r="4315" spans="13:18" x14ac:dyDescent="0.25">
      <c r="M4315" s="20"/>
      <c r="N4315" s="20"/>
      <c r="O4315" s="20"/>
      <c r="P4315" s="20"/>
      <c r="Q4315" s="20"/>
      <c r="R4315" s="20"/>
    </row>
    <row r="4316" spans="13:18" x14ac:dyDescent="0.25">
      <c r="M4316" s="20"/>
      <c r="N4316" s="20"/>
      <c r="O4316" s="20"/>
      <c r="P4316" s="20"/>
      <c r="Q4316" s="20"/>
      <c r="R4316" s="20"/>
    </row>
    <row r="4317" spans="13:18" x14ac:dyDescent="0.25">
      <c r="M4317" s="20"/>
      <c r="N4317" s="20"/>
      <c r="O4317" s="20"/>
      <c r="P4317" s="20"/>
      <c r="Q4317" s="20"/>
      <c r="R4317" s="20"/>
    </row>
    <row r="4318" spans="13:18" x14ac:dyDescent="0.25">
      <c r="M4318" s="20"/>
      <c r="N4318" s="20"/>
      <c r="O4318" s="20"/>
      <c r="P4318" s="20"/>
      <c r="Q4318" s="20"/>
      <c r="R4318" s="20"/>
    </row>
    <row r="4319" spans="13:18" x14ac:dyDescent="0.25">
      <c r="M4319" s="20"/>
      <c r="N4319" s="20"/>
      <c r="O4319" s="20"/>
      <c r="P4319" s="20"/>
      <c r="Q4319" s="20"/>
      <c r="R4319" s="20"/>
    </row>
    <row r="4320" spans="13:18" x14ac:dyDescent="0.25">
      <c r="M4320" s="20"/>
      <c r="N4320" s="20"/>
      <c r="O4320" s="20"/>
      <c r="P4320" s="20"/>
      <c r="Q4320" s="20"/>
      <c r="R4320" s="20"/>
    </row>
    <row r="4321" spans="13:18" x14ac:dyDescent="0.25">
      <c r="M4321" s="20"/>
      <c r="N4321" s="20"/>
      <c r="O4321" s="20"/>
      <c r="P4321" s="20"/>
      <c r="Q4321" s="20"/>
      <c r="R4321" s="20"/>
    </row>
    <row r="4322" spans="13:18" x14ac:dyDescent="0.25">
      <c r="M4322" s="20"/>
      <c r="N4322" s="20"/>
      <c r="O4322" s="20"/>
      <c r="P4322" s="20"/>
      <c r="Q4322" s="20"/>
      <c r="R4322" s="20"/>
    </row>
    <row r="4323" spans="13:18" x14ac:dyDescent="0.25">
      <c r="M4323" s="20"/>
      <c r="N4323" s="20"/>
      <c r="O4323" s="20"/>
      <c r="P4323" s="20"/>
      <c r="Q4323" s="20"/>
      <c r="R4323" s="20"/>
    </row>
    <row r="4324" spans="13:18" x14ac:dyDescent="0.25">
      <c r="M4324" s="20"/>
      <c r="N4324" s="20"/>
      <c r="O4324" s="20"/>
      <c r="P4324" s="20"/>
      <c r="Q4324" s="20"/>
      <c r="R4324" s="20"/>
    </row>
    <row r="4325" spans="13:18" x14ac:dyDescent="0.25">
      <c r="M4325" s="20"/>
      <c r="N4325" s="20"/>
      <c r="O4325" s="20"/>
      <c r="P4325" s="20"/>
      <c r="Q4325" s="20"/>
      <c r="R4325" s="20"/>
    </row>
    <row r="4326" spans="13:18" x14ac:dyDescent="0.25">
      <c r="M4326" s="20"/>
      <c r="N4326" s="20"/>
      <c r="O4326" s="20"/>
      <c r="P4326" s="20"/>
      <c r="Q4326" s="20"/>
      <c r="R4326" s="20"/>
    </row>
    <row r="4327" spans="13:18" x14ac:dyDescent="0.25">
      <c r="M4327" s="20"/>
      <c r="N4327" s="20"/>
      <c r="O4327" s="20"/>
      <c r="P4327" s="20"/>
      <c r="Q4327" s="20"/>
      <c r="R4327" s="20"/>
    </row>
    <row r="4328" spans="13:18" x14ac:dyDescent="0.25">
      <c r="M4328" s="20"/>
      <c r="N4328" s="20"/>
      <c r="O4328" s="20"/>
      <c r="P4328" s="20"/>
      <c r="Q4328" s="20"/>
      <c r="R4328" s="20"/>
    </row>
    <row r="4329" spans="13:18" x14ac:dyDescent="0.25">
      <c r="M4329" s="20"/>
      <c r="N4329" s="20"/>
      <c r="O4329" s="20"/>
      <c r="P4329" s="20"/>
      <c r="Q4329" s="20"/>
      <c r="R4329" s="20"/>
    </row>
    <row r="4330" spans="13:18" x14ac:dyDescent="0.25">
      <c r="M4330" s="20"/>
      <c r="N4330" s="20"/>
      <c r="O4330" s="20"/>
      <c r="P4330" s="20"/>
      <c r="Q4330" s="20"/>
      <c r="R4330" s="20"/>
    </row>
    <row r="4331" spans="13:18" x14ac:dyDescent="0.25">
      <c r="M4331" s="20"/>
      <c r="N4331" s="20"/>
      <c r="O4331" s="20"/>
      <c r="P4331" s="20"/>
      <c r="Q4331" s="20"/>
      <c r="R4331" s="20"/>
    </row>
    <row r="4332" spans="13:18" x14ac:dyDescent="0.25">
      <c r="M4332" s="20"/>
      <c r="N4332" s="20"/>
      <c r="O4332" s="20"/>
      <c r="P4332" s="20"/>
      <c r="Q4332" s="20"/>
      <c r="R4332" s="20"/>
    </row>
    <row r="4333" spans="13:18" x14ac:dyDescent="0.25">
      <c r="M4333" s="20"/>
      <c r="N4333" s="20"/>
      <c r="O4333" s="20"/>
      <c r="P4333" s="20"/>
      <c r="Q4333" s="20"/>
      <c r="R4333" s="20"/>
    </row>
    <row r="4334" spans="13:18" x14ac:dyDescent="0.25">
      <c r="M4334" s="20"/>
      <c r="N4334" s="20"/>
      <c r="O4334" s="20"/>
      <c r="P4334" s="20"/>
      <c r="Q4334" s="20"/>
      <c r="R4334" s="20"/>
    </row>
    <row r="4335" spans="13:18" x14ac:dyDescent="0.25">
      <c r="M4335" s="20"/>
      <c r="N4335" s="20"/>
      <c r="O4335" s="20"/>
      <c r="P4335" s="20"/>
      <c r="Q4335" s="20"/>
      <c r="R4335" s="20"/>
    </row>
    <row r="4336" spans="13:18" x14ac:dyDescent="0.25">
      <c r="M4336" s="20"/>
      <c r="N4336" s="20"/>
      <c r="O4336" s="20"/>
      <c r="P4336" s="20"/>
      <c r="Q4336" s="20"/>
      <c r="R4336" s="20"/>
    </row>
    <row r="4337" spans="13:18" x14ac:dyDescent="0.25">
      <c r="M4337" s="20"/>
      <c r="N4337" s="20"/>
      <c r="O4337" s="20"/>
      <c r="P4337" s="20"/>
      <c r="Q4337" s="20"/>
      <c r="R4337" s="20"/>
    </row>
    <row r="4338" spans="13:18" x14ac:dyDescent="0.25">
      <c r="M4338" s="20"/>
      <c r="N4338" s="20"/>
      <c r="O4338" s="20"/>
      <c r="P4338" s="20"/>
      <c r="Q4338" s="20"/>
      <c r="R4338" s="20"/>
    </row>
    <row r="4339" spans="13:18" x14ac:dyDescent="0.25">
      <c r="M4339" s="20"/>
      <c r="N4339" s="20"/>
      <c r="O4339" s="20"/>
      <c r="P4339" s="20"/>
      <c r="Q4339" s="20"/>
      <c r="R4339" s="20"/>
    </row>
    <row r="4340" spans="13:18" x14ac:dyDescent="0.25">
      <c r="M4340" s="20"/>
      <c r="N4340" s="20"/>
      <c r="O4340" s="20"/>
      <c r="P4340" s="20"/>
      <c r="Q4340" s="20"/>
      <c r="R4340" s="20"/>
    </row>
    <row r="4341" spans="13:18" x14ac:dyDescent="0.25">
      <c r="M4341" s="20"/>
      <c r="N4341" s="20"/>
      <c r="O4341" s="20"/>
      <c r="P4341" s="20"/>
      <c r="Q4341" s="20"/>
      <c r="R4341" s="20"/>
    </row>
    <row r="4342" spans="13:18" x14ac:dyDescent="0.25">
      <c r="M4342" s="20"/>
      <c r="N4342" s="20"/>
      <c r="O4342" s="20"/>
      <c r="P4342" s="20"/>
      <c r="Q4342" s="20"/>
      <c r="R4342" s="20"/>
    </row>
    <row r="4343" spans="13:18" x14ac:dyDescent="0.25">
      <c r="M4343" s="20"/>
      <c r="N4343" s="20"/>
      <c r="O4343" s="20"/>
      <c r="P4343" s="20"/>
      <c r="Q4343" s="20"/>
      <c r="R4343" s="20"/>
    </row>
    <row r="4344" spans="13:18" x14ac:dyDescent="0.25">
      <c r="M4344" s="20"/>
      <c r="N4344" s="20"/>
      <c r="O4344" s="20"/>
      <c r="P4344" s="20"/>
      <c r="Q4344" s="20"/>
      <c r="R4344" s="20"/>
    </row>
    <row r="4345" spans="13:18" x14ac:dyDescent="0.25">
      <c r="M4345" s="20"/>
      <c r="N4345" s="20"/>
      <c r="O4345" s="20"/>
      <c r="P4345" s="20"/>
      <c r="Q4345" s="20"/>
      <c r="R4345" s="20"/>
    </row>
    <row r="4346" spans="13:18" x14ac:dyDescent="0.25">
      <c r="M4346" s="20"/>
      <c r="N4346" s="20"/>
      <c r="O4346" s="20"/>
      <c r="P4346" s="20"/>
      <c r="Q4346" s="20"/>
      <c r="R4346" s="20"/>
    </row>
    <row r="4347" spans="13:18" x14ac:dyDescent="0.25">
      <c r="M4347" s="20"/>
      <c r="N4347" s="20"/>
      <c r="O4347" s="20"/>
      <c r="P4347" s="20"/>
      <c r="Q4347" s="20"/>
      <c r="R4347" s="20"/>
    </row>
    <row r="4348" spans="13:18" x14ac:dyDescent="0.25">
      <c r="M4348" s="20"/>
      <c r="N4348" s="20"/>
      <c r="O4348" s="20"/>
      <c r="P4348" s="20"/>
      <c r="Q4348" s="20"/>
      <c r="R4348" s="20"/>
    </row>
    <row r="4349" spans="13:18" x14ac:dyDescent="0.25">
      <c r="M4349" s="20"/>
      <c r="N4349" s="20"/>
      <c r="O4349" s="20"/>
      <c r="P4349" s="20"/>
      <c r="Q4349" s="20"/>
      <c r="R4349" s="20"/>
    </row>
    <row r="4350" spans="13:18" x14ac:dyDescent="0.25">
      <c r="M4350" s="20"/>
      <c r="N4350" s="20"/>
      <c r="O4350" s="20"/>
      <c r="P4350" s="20"/>
      <c r="Q4350" s="20"/>
      <c r="R4350" s="20"/>
    </row>
    <row r="4351" spans="13:18" x14ac:dyDescent="0.25">
      <c r="M4351" s="20"/>
      <c r="N4351" s="20"/>
      <c r="O4351" s="20"/>
      <c r="P4351" s="20"/>
      <c r="Q4351" s="20"/>
      <c r="R4351" s="20"/>
    </row>
    <row r="4352" spans="13:18" x14ac:dyDescent="0.25">
      <c r="M4352" s="20"/>
      <c r="N4352" s="20"/>
      <c r="O4352" s="20"/>
      <c r="P4352" s="20"/>
      <c r="Q4352" s="20"/>
      <c r="R4352" s="20"/>
    </row>
    <row r="4353" spans="13:18" x14ac:dyDescent="0.25">
      <c r="M4353" s="20"/>
      <c r="N4353" s="20"/>
      <c r="O4353" s="20"/>
      <c r="P4353" s="20"/>
      <c r="Q4353" s="20"/>
      <c r="R4353" s="20"/>
    </row>
    <row r="4354" spans="13:18" x14ac:dyDescent="0.25">
      <c r="M4354" s="20"/>
      <c r="N4354" s="20"/>
      <c r="O4354" s="20"/>
      <c r="P4354" s="20"/>
      <c r="Q4354" s="20"/>
      <c r="R4354" s="20"/>
    </row>
    <row r="4355" spans="13:18" x14ac:dyDescent="0.25">
      <c r="M4355" s="20"/>
      <c r="N4355" s="20"/>
      <c r="O4355" s="20"/>
      <c r="P4355" s="20"/>
      <c r="Q4355" s="20"/>
      <c r="R4355" s="20"/>
    </row>
    <row r="4356" spans="13:18" x14ac:dyDescent="0.25">
      <c r="M4356" s="20"/>
      <c r="N4356" s="20"/>
      <c r="O4356" s="20"/>
      <c r="P4356" s="20"/>
      <c r="Q4356" s="20"/>
      <c r="R4356" s="20"/>
    </row>
    <row r="4357" spans="13:18" x14ac:dyDescent="0.25">
      <c r="M4357" s="20"/>
      <c r="N4357" s="20"/>
      <c r="O4357" s="20"/>
      <c r="P4357" s="20"/>
      <c r="Q4357" s="20"/>
      <c r="R4357" s="20"/>
    </row>
    <row r="4358" spans="13:18" x14ac:dyDescent="0.25">
      <c r="M4358" s="20"/>
      <c r="N4358" s="20"/>
      <c r="O4358" s="20"/>
      <c r="P4358" s="20"/>
      <c r="Q4358" s="20"/>
      <c r="R4358" s="20"/>
    </row>
    <row r="4359" spans="13:18" x14ac:dyDescent="0.25">
      <c r="M4359" s="20"/>
      <c r="N4359" s="20"/>
      <c r="O4359" s="20"/>
      <c r="P4359" s="20"/>
      <c r="Q4359" s="20"/>
      <c r="R4359" s="20"/>
    </row>
    <row r="4360" spans="13:18" x14ac:dyDescent="0.25">
      <c r="M4360" s="20"/>
      <c r="N4360" s="20"/>
      <c r="O4360" s="20"/>
      <c r="P4360" s="20"/>
      <c r="Q4360" s="20"/>
      <c r="R4360" s="20"/>
    </row>
    <row r="4361" spans="13:18" x14ac:dyDescent="0.25">
      <c r="M4361" s="20"/>
      <c r="N4361" s="20"/>
      <c r="O4361" s="20"/>
      <c r="P4361" s="20"/>
      <c r="Q4361" s="20"/>
      <c r="R4361" s="20"/>
    </row>
    <row r="4362" spans="13:18" x14ac:dyDescent="0.25">
      <c r="M4362" s="20"/>
      <c r="N4362" s="20"/>
      <c r="O4362" s="20"/>
      <c r="P4362" s="20"/>
      <c r="Q4362" s="20"/>
      <c r="R4362" s="20"/>
    </row>
    <row r="4363" spans="13:18" x14ac:dyDescent="0.25">
      <c r="M4363" s="20"/>
      <c r="N4363" s="20"/>
      <c r="O4363" s="20"/>
      <c r="P4363" s="20"/>
      <c r="Q4363" s="20"/>
      <c r="R4363" s="20"/>
    </row>
    <row r="4364" spans="13:18" x14ac:dyDescent="0.25">
      <c r="M4364" s="20"/>
      <c r="N4364" s="20"/>
      <c r="O4364" s="20"/>
      <c r="P4364" s="20"/>
      <c r="Q4364" s="20"/>
      <c r="R4364" s="20"/>
    </row>
    <row r="4365" spans="13:18" x14ac:dyDescent="0.25">
      <c r="M4365" s="20"/>
      <c r="N4365" s="20"/>
      <c r="O4365" s="20"/>
      <c r="P4365" s="20"/>
      <c r="Q4365" s="20"/>
      <c r="R4365" s="20"/>
    </row>
    <row r="4366" spans="13:18" x14ac:dyDescent="0.25">
      <c r="M4366" s="20"/>
      <c r="N4366" s="20"/>
      <c r="O4366" s="20"/>
      <c r="P4366" s="20"/>
      <c r="Q4366" s="20"/>
      <c r="R4366" s="20"/>
    </row>
    <row r="4367" spans="13:18" x14ac:dyDescent="0.25">
      <c r="M4367" s="20"/>
      <c r="N4367" s="20"/>
      <c r="O4367" s="20"/>
      <c r="P4367" s="20"/>
      <c r="Q4367" s="20"/>
      <c r="R4367" s="20"/>
    </row>
    <row r="4368" spans="13:18" x14ac:dyDescent="0.25">
      <c r="M4368" s="20"/>
      <c r="N4368" s="20"/>
      <c r="O4368" s="20"/>
      <c r="P4368" s="20"/>
      <c r="Q4368" s="20"/>
      <c r="R4368" s="20"/>
    </row>
    <row r="4369" spans="13:18" x14ac:dyDescent="0.25">
      <c r="M4369" s="20"/>
      <c r="N4369" s="20"/>
      <c r="O4369" s="20"/>
      <c r="P4369" s="20"/>
      <c r="Q4369" s="20"/>
      <c r="R4369" s="20"/>
    </row>
    <row r="4370" spans="13:18" x14ac:dyDescent="0.25">
      <c r="M4370" s="20"/>
      <c r="N4370" s="20"/>
      <c r="O4370" s="20"/>
      <c r="P4370" s="20"/>
      <c r="Q4370" s="20"/>
      <c r="R4370" s="20"/>
    </row>
    <row r="4371" spans="13:18" x14ac:dyDescent="0.25">
      <c r="M4371" s="20"/>
      <c r="N4371" s="20"/>
      <c r="O4371" s="20"/>
      <c r="P4371" s="20"/>
      <c r="Q4371" s="20"/>
      <c r="R4371" s="20"/>
    </row>
    <row r="4372" spans="13:18" x14ac:dyDescent="0.25">
      <c r="M4372" s="20"/>
      <c r="N4372" s="20"/>
      <c r="O4372" s="20"/>
      <c r="P4372" s="20"/>
      <c r="Q4372" s="20"/>
      <c r="R4372" s="20"/>
    </row>
    <row r="4373" spans="13:18" x14ac:dyDescent="0.25">
      <c r="M4373" s="20"/>
      <c r="N4373" s="20"/>
      <c r="O4373" s="20"/>
      <c r="P4373" s="20"/>
      <c r="Q4373" s="20"/>
      <c r="R4373" s="20"/>
    </row>
    <row r="4374" spans="13:18" x14ac:dyDescent="0.25">
      <c r="M4374" s="20"/>
      <c r="N4374" s="20"/>
      <c r="O4374" s="20"/>
      <c r="P4374" s="20"/>
      <c r="Q4374" s="20"/>
      <c r="R4374" s="20"/>
    </row>
    <row r="4375" spans="13:18" x14ac:dyDescent="0.25">
      <c r="M4375" s="20"/>
      <c r="N4375" s="20"/>
      <c r="O4375" s="20"/>
      <c r="P4375" s="20"/>
      <c r="Q4375" s="20"/>
      <c r="R4375" s="20"/>
    </row>
    <row r="4376" spans="13:18" x14ac:dyDescent="0.25">
      <c r="M4376" s="20"/>
      <c r="N4376" s="20"/>
      <c r="O4376" s="20"/>
      <c r="P4376" s="20"/>
      <c r="Q4376" s="20"/>
      <c r="R4376" s="20"/>
    </row>
    <row r="4377" spans="13:18" x14ac:dyDescent="0.25">
      <c r="M4377" s="20"/>
      <c r="N4377" s="20"/>
      <c r="O4377" s="20"/>
      <c r="P4377" s="20"/>
      <c r="Q4377" s="20"/>
      <c r="R4377" s="20"/>
    </row>
    <row r="4378" spans="13:18" x14ac:dyDescent="0.25">
      <c r="M4378" s="20"/>
      <c r="N4378" s="20"/>
      <c r="O4378" s="20"/>
      <c r="P4378" s="20"/>
      <c r="Q4378" s="20"/>
      <c r="R4378" s="20"/>
    </row>
    <row r="4379" spans="13:18" x14ac:dyDescent="0.25">
      <c r="M4379" s="20"/>
      <c r="N4379" s="20"/>
      <c r="O4379" s="20"/>
      <c r="P4379" s="20"/>
      <c r="Q4379" s="20"/>
      <c r="R4379" s="20"/>
    </row>
    <row r="4380" spans="13:18" x14ac:dyDescent="0.25">
      <c r="M4380" s="20"/>
      <c r="N4380" s="20"/>
      <c r="O4380" s="20"/>
      <c r="P4380" s="20"/>
      <c r="Q4380" s="20"/>
      <c r="R4380" s="20"/>
    </row>
    <row r="4381" spans="13:18" x14ac:dyDescent="0.25">
      <c r="M4381" s="20"/>
      <c r="N4381" s="20"/>
      <c r="O4381" s="20"/>
      <c r="P4381" s="20"/>
      <c r="Q4381" s="20"/>
      <c r="R4381" s="20"/>
    </row>
    <row r="4382" spans="13:18" x14ac:dyDescent="0.25">
      <c r="M4382" s="20"/>
      <c r="N4382" s="20"/>
      <c r="O4382" s="20"/>
      <c r="P4382" s="20"/>
      <c r="Q4382" s="20"/>
      <c r="R4382" s="20"/>
    </row>
    <row r="4383" spans="13:18" x14ac:dyDescent="0.25">
      <c r="M4383" s="20"/>
      <c r="N4383" s="20"/>
      <c r="O4383" s="20"/>
      <c r="P4383" s="20"/>
      <c r="Q4383" s="20"/>
      <c r="R4383" s="20"/>
    </row>
    <row r="4384" spans="13:18" x14ac:dyDescent="0.25">
      <c r="M4384" s="20"/>
      <c r="N4384" s="20"/>
      <c r="O4384" s="20"/>
      <c r="P4384" s="20"/>
      <c r="Q4384" s="20"/>
      <c r="R4384" s="20"/>
    </row>
    <row r="4385" spans="13:18" x14ac:dyDescent="0.25">
      <c r="M4385" s="20"/>
      <c r="N4385" s="20"/>
      <c r="O4385" s="20"/>
      <c r="P4385" s="20"/>
      <c r="Q4385" s="20"/>
      <c r="R4385" s="20"/>
    </row>
    <row r="4386" spans="13:18" x14ac:dyDescent="0.25">
      <c r="M4386" s="20"/>
      <c r="N4386" s="20"/>
      <c r="O4386" s="20"/>
      <c r="P4386" s="20"/>
      <c r="Q4386" s="20"/>
      <c r="R4386" s="20"/>
    </row>
    <row r="4387" spans="13:18" x14ac:dyDescent="0.25">
      <c r="M4387" s="20"/>
      <c r="N4387" s="20"/>
      <c r="O4387" s="20"/>
      <c r="P4387" s="20"/>
      <c r="Q4387" s="20"/>
      <c r="R4387" s="20"/>
    </row>
    <row r="4388" spans="13:18" x14ac:dyDescent="0.25">
      <c r="M4388" s="20"/>
      <c r="N4388" s="20"/>
      <c r="O4388" s="20"/>
      <c r="P4388" s="20"/>
      <c r="Q4388" s="20"/>
      <c r="R4388" s="20"/>
    </row>
    <row r="4389" spans="13:18" x14ac:dyDescent="0.25">
      <c r="M4389" s="20"/>
      <c r="N4389" s="20"/>
      <c r="O4389" s="20"/>
      <c r="P4389" s="20"/>
      <c r="Q4389" s="20"/>
      <c r="R4389" s="20"/>
    </row>
    <row r="4390" spans="13:18" x14ac:dyDescent="0.25">
      <c r="M4390" s="20"/>
      <c r="N4390" s="20"/>
      <c r="O4390" s="20"/>
      <c r="P4390" s="20"/>
      <c r="Q4390" s="20"/>
      <c r="R4390" s="20"/>
    </row>
    <row r="4391" spans="13:18" x14ac:dyDescent="0.25">
      <c r="M4391" s="20"/>
      <c r="N4391" s="20"/>
      <c r="O4391" s="20"/>
      <c r="P4391" s="20"/>
      <c r="Q4391" s="20"/>
      <c r="R4391" s="20"/>
    </row>
    <row r="4392" spans="13:18" x14ac:dyDescent="0.25">
      <c r="M4392" s="20"/>
      <c r="N4392" s="20"/>
      <c r="O4392" s="20"/>
      <c r="P4392" s="20"/>
      <c r="Q4392" s="20"/>
      <c r="R4392" s="20"/>
    </row>
    <row r="4393" spans="13:18" x14ac:dyDescent="0.25">
      <c r="M4393" s="20"/>
      <c r="N4393" s="20"/>
      <c r="O4393" s="20"/>
      <c r="P4393" s="20"/>
      <c r="Q4393" s="20"/>
      <c r="R4393" s="20"/>
    </row>
    <row r="4394" spans="13:18" x14ac:dyDescent="0.25">
      <c r="M4394" s="20"/>
      <c r="N4394" s="20"/>
      <c r="O4394" s="20"/>
      <c r="P4394" s="20"/>
      <c r="Q4394" s="20"/>
      <c r="R4394" s="20"/>
    </row>
    <row r="4395" spans="13:18" x14ac:dyDescent="0.25">
      <c r="M4395" s="20"/>
      <c r="N4395" s="20"/>
      <c r="O4395" s="20"/>
      <c r="P4395" s="20"/>
      <c r="Q4395" s="20"/>
      <c r="R4395" s="20"/>
    </row>
    <row r="4396" spans="13:18" x14ac:dyDescent="0.25">
      <c r="M4396" s="20"/>
      <c r="N4396" s="20"/>
      <c r="O4396" s="20"/>
      <c r="P4396" s="20"/>
      <c r="Q4396" s="20"/>
      <c r="R4396" s="20"/>
    </row>
    <row r="4397" spans="13:18" x14ac:dyDescent="0.25">
      <c r="M4397" s="20"/>
      <c r="N4397" s="20"/>
      <c r="O4397" s="20"/>
      <c r="P4397" s="20"/>
      <c r="Q4397" s="20"/>
      <c r="R4397" s="20"/>
    </row>
    <row r="4398" spans="13:18" x14ac:dyDescent="0.25">
      <c r="M4398" s="20"/>
      <c r="N4398" s="20"/>
      <c r="O4398" s="20"/>
      <c r="P4398" s="20"/>
      <c r="Q4398" s="20"/>
      <c r="R4398" s="20"/>
    </row>
    <row r="4399" spans="13:18" x14ac:dyDescent="0.25">
      <c r="M4399" s="20"/>
      <c r="N4399" s="20"/>
      <c r="O4399" s="20"/>
      <c r="P4399" s="20"/>
      <c r="Q4399" s="20"/>
      <c r="R4399" s="20"/>
    </row>
    <row r="4400" spans="13:18" x14ac:dyDescent="0.25">
      <c r="M4400" s="20"/>
      <c r="N4400" s="20"/>
      <c r="O4400" s="20"/>
      <c r="P4400" s="20"/>
      <c r="Q4400" s="20"/>
      <c r="R4400" s="20"/>
    </row>
    <row r="4401" spans="13:18" x14ac:dyDescent="0.25">
      <c r="M4401" s="20"/>
      <c r="N4401" s="20"/>
      <c r="O4401" s="20"/>
      <c r="P4401" s="20"/>
      <c r="Q4401" s="20"/>
      <c r="R4401" s="20"/>
    </row>
    <row r="4402" spans="13:18" x14ac:dyDescent="0.25">
      <c r="M4402" s="20"/>
      <c r="N4402" s="20"/>
      <c r="O4402" s="20"/>
      <c r="P4402" s="20"/>
      <c r="Q4402" s="20"/>
      <c r="R4402" s="20"/>
    </row>
    <row r="4403" spans="13:18" x14ac:dyDescent="0.25">
      <c r="M4403" s="20"/>
      <c r="N4403" s="20"/>
      <c r="O4403" s="20"/>
      <c r="P4403" s="20"/>
      <c r="Q4403" s="20"/>
      <c r="R4403" s="20"/>
    </row>
    <row r="4404" spans="13:18" x14ac:dyDescent="0.25">
      <c r="M4404" s="20"/>
      <c r="N4404" s="20"/>
      <c r="O4404" s="20"/>
      <c r="P4404" s="20"/>
      <c r="Q4404" s="20"/>
      <c r="R4404" s="20"/>
    </row>
    <row r="4405" spans="13:18" x14ac:dyDescent="0.25">
      <c r="M4405" s="20"/>
      <c r="N4405" s="20"/>
      <c r="O4405" s="20"/>
      <c r="P4405" s="20"/>
      <c r="Q4405" s="20"/>
      <c r="R4405" s="20"/>
    </row>
    <row r="4406" spans="13:18" x14ac:dyDescent="0.25">
      <c r="M4406" s="20"/>
      <c r="N4406" s="20"/>
      <c r="O4406" s="20"/>
      <c r="P4406" s="20"/>
      <c r="Q4406" s="20"/>
      <c r="R4406" s="20"/>
    </row>
    <row r="4407" spans="13:18" x14ac:dyDescent="0.25">
      <c r="M4407" s="20"/>
      <c r="N4407" s="20"/>
      <c r="O4407" s="20"/>
      <c r="P4407" s="20"/>
      <c r="Q4407" s="20"/>
      <c r="R4407" s="20"/>
    </row>
    <row r="4408" spans="13:18" x14ac:dyDescent="0.25">
      <c r="M4408" s="20"/>
      <c r="N4408" s="20"/>
      <c r="O4408" s="20"/>
      <c r="P4408" s="20"/>
      <c r="Q4408" s="20"/>
      <c r="R4408" s="20"/>
    </row>
    <row r="4409" spans="13:18" x14ac:dyDescent="0.25">
      <c r="M4409" s="20"/>
      <c r="N4409" s="20"/>
      <c r="O4409" s="20"/>
      <c r="P4409" s="20"/>
      <c r="Q4409" s="20"/>
      <c r="R4409" s="20"/>
    </row>
    <row r="4410" spans="13:18" x14ac:dyDescent="0.25">
      <c r="M4410" s="20"/>
      <c r="N4410" s="20"/>
      <c r="O4410" s="20"/>
      <c r="P4410" s="20"/>
      <c r="Q4410" s="20"/>
      <c r="R4410" s="20"/>
    </row>
    <row r="4411" spans="13:18" x14ac:dyDescent="0.25">
      <c r="M4411" s="20"/>
      <c r="N4411" s="20"/>
      <c r="O4411" s="20"/>
      <c r="P4411" s="20"/>
      <c r="Q4411" s="20"/>
      <c r="R4411" s="20"/>
    </row>
    <row r="4412" spans="13:18" x14ac:dyDescent="0.25">
      <c r="M4412" s="20"/>
      <c r="N4412" s="20"/>
      <c r="O4412" s="20"/>
      <c r="P4412" s="20"/>
      <c r="Q4412" s="20"/>
      <c r="R4412" s="20"/>
    </row>
    <row r="4413" spans="13:18" x14ac:dyDescent="0.25">
      <c r="M4413" s="20"/>
      <c r="N4413" s="20"/>
      <c r="O4413" s="20"/>
      <c r="P4413" s="20"/>
      <c r="Q4413" s="20"/>
      <c r="R4413" s="20"/>
    </row>
    <row r="4414" spans="13:18" x14ac:dyDescent="0.25">
      <c r="M4414" s="20"/>
      <c r="N4414" s="20"/>
      <c r="O4414" s="20"/>
      <c r="P4414" s="20"/>
      <c r="Q4414" s="20"/>
      <c r="R4414" s="20"/>
    </row>
    <row r="4415" spans="13:18" x14ac:dyDescent="0.25">
      <c r="M4415" s="20"/>
      <c r="N4415" s="20"/>
      <c r="O4415" s="20"/>
      <c r="P4415" s="20"/>
      <c r="Q4415" s="20"/>
      <c r="R4415" s="20"/>
    </row>
    <row r="4416" spans="13:18" x14ac:dyDescent="0.25">
      <c r="M4416" s="20"/>
      <c r="N4416" s="20"/>
      <c r="O4416" s="20"/>
      <c r="P4416" s="20"/>
      <c r="Q4416" s="20"/>
      <c r="R4416" s="20"/>
    </row>
    <row r="4417" spans="13:18" x14ac:dyDescent="0.25">
      <c r="M4417" s="20"/>
      <c r="N4417" s="20"/>
      <c r="O4417" s="20"/>
      <c r="P4417" s="20"/>
      <c r="Q4417" s="20"/>
      <c r="R4417" s="20"/>
    </row>
    <row r="4418" spans="13:18" x14ac:dyDescent="0.25">
      <c r="M4418" s="20"/>
      <c r="N4418" s="20"/>
      <c r="O4418" s="20"/>
      <c r="P4418" s="20"/>
      <c r="Q4418" s="20"/>
      <c r="R4418" s="20"/>
    </row>
    <row r="4419" spans="13:18" x14ac:dyDescent="0.25">
      <c r="M4419" s="20"/>
      <c r="N4419" s="20"/>
      <c r="O4419" s="20"/>
      <c r="P4419" s="20"/>
      <c r="Q4419" s="20"/>
      <c r="R4419" s="20"/>
    </row>
    <row r="4420" spans="13:18" x14ac:dyDescent="0.25">
      <c r="M4420" s="20"/>
      <c r="N4420" s="20"/>
      <c r="O4420" s="20"/>
      <c r="P4420" s="20"/>
      <c r="Q4420" s="20"/>
      <c r="R4420" s="20"/>
    </row>
    <row r="4421" spans="13:18" x14ac:dyDescent="0.25">
      <c r="M4421" s="20"/>
      <c r="N4421" s="20"/>
      <c r="O4421" s="20"/>
      <c r="P4421" s="20"/>
      <c r="Q4421" s="20"/>
      <c r="R4421" s="20"/>
    </row>
    <row r="4422" spans="13:18" x14ac:dyDescent="0.25">
      <c r="M4422" s="20"/>
      <c r="N4422" s="20"/>
      <c r="O4422" s="20"/>
      <c r="P4422" s="20"/>
      <c r="Q4422" s="20"/>
      <c r="R4422" s="20"/>
    </row>
    <row r="4423" spans="13:18" x14ac:dyDescent="0.25">
      <c r="M4423" s="20"/>
      <c r="N4423" s="20"/>
      <c r="O4423" s="20"/>
      <c r="P4423" s="20"/>
      <c r="Q4423" s="20"/>
      <c r="R4423" s="20"/>
    </row>
    <row r="4424" spans="13:18" x14ac:dyDescent="0.25">
      <c r="M4424" s="20"/>
      <c r="N4424" s="20"/>
      <c r="O4424" s="20"/>
      <c r="P4424" s="20"/>
      <c r="Q4424" s="20"/>
      <c r="R4424" s="20"/>
    </row>
    <row r="4425" spans="13:18" x14ac:dyDescent="0.25">
      <c r="M4425" s="20"/>
      <c r="N4425" s="20"/>
      <c r="O4425" s="20"/>
      <c r="P4425" s="20"/>
      <c r="Q4425" s="20"/>
      <c r="R4425" s="20"/>
    </row>
    <row r="4426" spans="13:18" x14ac:dyDescent="0.25">
      <c r="M4426" s="20"/>
      <c r="N4426" s="20"/>
      <c r="O4426" s="20"/>
      <c r="P4426" s="20"/>
      <c r="Q4426" s="20"/>
      <c r="R4426" s="20"/>
    </row>
    <row r="4427" spans="13:18" x14ac:dyDescent="0.25">
      <c r="M4427" s="20"/>
      <c r="N4427" s="20"/>
      <c r="O4427" s="20"/>
      <c r="P4427" s="20"/>
      <c r="Q4427" s="20"/>
      <c r="R4427" s="20"/>
    </row>
    <row r="4428" spans="13:18" x14ac:dyDescent="0.25">
      <c r="M4428" s="20"/>
      <c r="N4428" s="20"/>
      <c r="O4428" s="20"/>
      <c r="P4428" s="20"/>
      <c r="Q4428" s="20"/>
      <c r="R4428" s="20"/>
    </row>
    <row r="4429" spans="13:18" x14ac:dyDescent="0.25">
      <c r="M4429" s="20"/>
      <c r="N4429" s="20"/>
      <c r="O4429" s="20"/>
      <c r="P4429" s="20"/>
      <c r="Q4429" s="20"/>
      <c r="R4429" s="20"/>
    </row>
    <row r="4430" spans="13:18" x14ac:dyDescent="0.25">
      <c r="M4430" s="20"/>
      <c r="N4430" s="20"/>
      <c r="O4430" s="20"/>
      <c r="P4430" s="20"/>
      <c r="Q4430" s="20"/>
      <c r="R4430" s="20"/>
    </row>
    <row r="4431" spans="13:18" x14ac:dyDescent="0.25">
      <c r="M4431" s="20"/>
      <c r="N4431" s="20"/>
      <c r="O4431" s="20"/>
      <c r="P4431" s="20"/>
      <c r="Q4431" s="20"/>
      <c r="R4431" s="20"/>
    </row>
    <row r="4432" spans="13:18" x14ac:dyDescent="0.25">
      <c r="M4432" s="20"/>
      <c r="N4432" s="20"/>
      <c r="O4432" s="20"/>
      <c r="P4432" s="20"/>
      <c r="Q4432" s="20"/>
      <c r="R4432" s="20"/>
    </row>
    <row r="4433" spans="13:18" x14ac:dyDescent="0.25">
      <c r="M4433" s="20"/>
      <c r="N4433" s="20"/>
      <c r="O4433" s="20"/>
      <c r="P4433" s="20"/>
      <c r="Q4433" s="20"/>
      <c r="R4433" s="20"/>
    </row>
    <row r="4434" spans="13:18" x14ac:dyDescent="0.25">
      <c r="M4434" s="20"/>
      <c r="N4434" s="20"/>
      <c r="O4434" s="20"/>
      <c r="P4434" s="20"/>
      <c r="Q4434" s="20"/>
      <c r="R4434" s="20"/>
    </row>
    <row r="4435" spans="13:18" x14ac:dyDescent="0.25">
      <c r="M4435" s="20"/>
      <c r="N4435" s="20"/>
      <c r="O4435" s="20"/>
      <c r="P4435" s="20"/>
      <c r="Q4435" s="20"/>
      <c r="R4435" s="20"/>
    </row>
    <row r="4436" spans="13:18" x14ac:dyDescent="0.25">
      <c r="M4436" s="20"/>
      <c r="N4436" s="20"/>
      <c r="O4436" s="20"/>
      <c r="P4436" s="20"/>
      <c r="Q4436" s="20"/>
      <c r="R4436" s="20"/>
    </row>
    <row r="4437" spans="13:18" x14ac:dyDescent="0.25">
      <c r="M4437" s="20"/>
      <c r="N4437" s="20"/>
      <c r="O4437" s="20"/>
      <c r="P4437" s="20"/>
      <c r="Q4437" s="20"/>
      <c r="R4437" s="20"/>
    </row>
    <row r="4438" spans="13:18" x14ac:dyDescent="0.25">
      <c r="M4438" s="20"/>
      <c r="N4438" s="20"/>
      <c r="O4438" s="20"/>
      <c r="P4438" s="20"/>
      <c r="Q4438" s="20"/>
      <c r="R4438" s="20"/>
    </row>
    <row r="4439" spans="13:18" x14ac:dyDescent="0.25">
      <c r="M4439" s="20"/>
      <c r="N4439" s="20"/>
      <c r="O4439" s="20"/>
      <c r="P4439" s="20"/>
      <c r="Q4439" s="20"/>
      <c r="R4439" s="20"/>
    </row>
    <row r="4440" spans="13:18" x14ac:dyDescent="0.25">
      <c r="M4440" s="20"/>
      <c r="N4440" s="20"/>
      <c r="O4440" s="20"/>
      <c r="P4440" s="20"/>
      <c r="Q4440" s="20"/>
      <c r="R4440" s="20"/>
    </row>
    <row r="4441" spans="13:18" x14ac:dyDescent="0.25">
      <c r="M4441" s="20"/>
      <c r="N4441" s="20"/>
      <c r="O4441" s="20"/>
      <c r="P4441" s="20"/>
      <c r="Q4441" s="20"/>
      <c r="R4441" s="20"/>
    </row>
    <row r="4442" spans="13:18" x14ac:dyDescent="0.25">
      <c r="M4442" s="20"/>
      <c r="N4442" s="20"/>
      <c r="O4442" s="20"/>
      <c r="P4442" s="20"/>
      <c r="Q4442" s="20"/>
      <c r="R4442" s="20"/>
    </row>
    <row r="4443" spans="13:18" x14ac:dyDescent="0.25">
      <c r="M4443" s="20"/>
      <c r="N4443" s="20"/>
      <c r="O4443" s="20"/>
      <c r="P4443" s="20"/>
      <c r="Q4443" s="20"/>
      <c r="R4443" s="20"/>
    </row>
    <row r="4444" spans="13:18" x14ac:dyDescent="0.25">
      <c r="M4444" s="20"/>
      <c r="N4444" s="20"/>
      <c r="O4444" s="20"/>
      <c r="P4444" s="20"/>
      <c r="Q4444" s="20"/>
      <c r="R4444" s="20"/>
    </row>
    <row r="4445" spans="13:18" x14ac:dyDescent="0.25">
      <c r="M4445" s="20"/>
      <c r="N4445" s="20"/>
      <c r="O4445" s="20"/>
      <c r="P4445" s="20"/>
      <c r="Q4445" s="20"/>
      <c r="R4445" s="20"/>
    </row>
    <row r="4446" spans="13:18" x14ac:dyDescent="0.25">
      <c r="M4446" s="20"/>
      <c r="N4446" s="20"/>
      <c r="O4446" s="20"/>
      <c r="P4446" s="20"/>
      <c r="Q4446" s="20"/>
      <c r="R4446" s="20"/>
    </row>
    <row r="4447" spans="13:18" x14ac:dyDescent="0.25">
      <c r="M4447" s="20"/>
      <c r="N4447" s="20"/>
      <c r="O4447" s="20"/>
      <c r="P4447" s="20"/>
      <c r="Q4447" s="20"/>
      <c r="R4447" s="20"/>
    </row>
    <row r="4448" spans="13:18" x14ac:dyDescent="0.25">
      <c r="M4448" s="20"/>
      <c r="N4448" s="20"/>
      <c r="O4448" s="20"/>
      <c r="P4448" s="20"/>
      <c r="Q4448" s="20"/>
      <c r="R4448" s="20"/>
    </row>
    <row r="4449" spans="13:18" x14ac:dyDescent="0.25">
      <c r="M4449" s="20"/>
      <c r="N4449" s="20"/>
      <c r="O4449" s="20"/>
      <c r="P4449" s="20"/>
      <c r="Q4449" s="20"/>
      <c r="R4449" s="20"/>
    </row>
    <row r="4450" spans="13:18" x14ac:dyDescent="0.25">
      <c r="M4450" s="20"/>
      <c r="N4450" s="20"/>
      <c r="O4450" s="20"/>
      <c r="P4450" s="20"/>
      <c r="Q4450" s="20"/>
      <c r="R4450" s="20"/>
    </row>
    <row r="4451" spans="13:18" x14ac:dyDescent="0.25">
      <c r="M4451" s="20"/>
      <c r="N4451" s="20"/>
      <c r="O4451" s="20"/>
      <c r="P4451" s="20"/>
      <c r="Q4451" s="20"/>
      <c r="R4451" s="20"/>
    </row>
    <row r="4452" spans="13:18" x14ac:dyDescent="0.25">
      <c r="M4452" s="20"/>
      <c r="N4452" s="20"/>
      <c r="O4452" s="20"/>
      <c r="P4452" s="20"/>
      <c r="Q4452" s="20"/>
      <c r="R4452" s="20"/>
    </row>
    <row r="4453" spans="13:18" x14ac:dyDescent="0.25">
      <c r="M4453" s="20"/>
      <c r="N4453" s="20"/>
      <c r="O4453" s="20"/>
      <c r="P4453" s="20"/>
      <c r="Q4453" s="20"/>
      <c r="R4453" s="20"/>
    </row>
    <row r="4454" spans="13:18" x14ac:dyDescent="0.25">
      <c r="M4454" s="20"/>
      <c r="N4454" s="20"/>
      <c r="O4454" s="20"/>
      <c r="P4454" s="20"/>
      <c r="Q4454" s="20"/>
      <c r="R4454" s="20"/>
    </row>
    <row r="4455" spans="13:18" x14ac:dyDescent="0.25">
      <c r="M4455" s="20"/>
      <c r="N4455" s="20"/>
      <c r="O4455" s="20"/>
      <c r="P4455" s="20"/>
      <c r="Q4455" s="20"/>
      <c r="R4455" s="20"/>
    </row>
    <row r="4456" spans="13:18" x14ac:dyDescent="0.25">
      <c r="M4456" s="20"/>
      <c r="N4456" s="20"/>
      <c r="O4456" s="20"/>
      <c r="P4456" s="20"/>
      <c r="Q4456" s="20"/>
      <c r="R4456" s="20"/>
    </row>
    <row r="4457" spans="13:18" x14ac:dyDescent="0.25">
      <c r="M4457" s="20"/>
      <c r="N4457" s="20"/>
      <c r="O4457" s="20"/>
      <c r="P4457" s="20"/>
      <c r="Q4457" s="20"/>
      <c r="R4457" s="20"/>
    </row>
    <row r="4458" spans="13:18" x14ac:dyDescent="0.25">
      <c r="M4458" s="20"/>
      <c r="N4458" s="20"/>
      <c r="O4458" s="20"/>
      <c r="P4458" s="20"/>
      <c r="Q4458" s="20"/>
      <c r="R4458" s="20"/>
    </row>
    <row r="4459" spans="13:18" x14ac:dyDescent="0.25">
      <c r="M4459" s="20"/>
      <c r="N4459" s="20"/>
      <c r="O4459" s="20"/>
      <c r="P4459" s="20"/>
      <c r="Q4459" s="20"/>
      <c r="R4459" s="20"/>
    </row>
    <row r="4460" spans="13:18" x14ac:dyDescent="0.25">
      <c r="M4460" s="20"/>
      <c r="N4460" s="20"/>
      <c r="O4460" s="20"/>
      <c r="P4460" s="20"/>
      <c r="Q4460" s="20"/>
      <c r="R4460" s="20"/>
    </row>
    <row r="4461" spans="13:18" x14ac:dyDescent="0.25">
      <c r="M4461" s="20"/>
      <c r="N4461" s="20"/>
      <c r="O4461" s="20"/>
      <c r="P4461" s="20"/>
      <c r="Q4461" s="20"/>
      <c r="R4461" s="20"/>
    </row>
    <row r="4462" spans="13:18" x14ac:dyDescent="0.25">
      <c r="M4462" s="20"/>
      <c r="N4462" s="20"/>
      <c r="O4462" s="20"/>
      <c r="P4462" s="20"/>
      <c r="Q4462" s="20"/>
      <c r="R4462" s="20"/>
    </row>
    <row r="4463" spans="13:18" x14ac:dyDescent="0.25">
      <c r="M4463" s="20"/>
      <c r="N4463" s="20"/>
      <c r="O4463" s="20"/>
      <c r="P4463" s="20"/>
      <c r="Q4463" s="20"/>
      <c r="R4463" s="20"/>
    </row>
    <row r="4464" spans="13:18" x14ac:dyDescent="0.25">
      <c r="M4464" s="20"/>
      <c r="N4464" s="20"/>
      <c r="O4464" s="20"/>
      <c r="P4464" s="20"/>
      <c r="Q4464" s="20"/>
      <c r="R4464" s="20"/>
    </row>
    <row r="4465" spans="13:18" x14ac:dyDescent="0.25">
      <c r="M4465" s="20"/>
      <c r="N4465" s="20"/>
      <c r="O4465" s="20"/>
      <c r="P4465" s="20"/>
      <c r="Q4465" s="20"/>
      <c r="R4465" s="20"/>
    </row>
    <row r="4466" spans="13:18" x14ac:dyDescent="0.25">
      <c r="M4466" s="20"/>
      <c r="N4466" s="20"/>
      <c r="O4466" s="20"/>
      <c r="P4466" s="20"/>
      <c r="Q4466" s="20"/>
      <c r="R4466" s="20"/>
    </row>
    <row r="4467" spans="13:18" x14ac:dyDescent="0.25">
      <c r="M4467" s="20"/>
      <c r="N4467" s="20"/>
      <c r="O4467" s="20"/>
      <c r="P4467" s="20"/>
      <c r="Q4467" s="20"/>
      <c r="R4467" s="20"/>
    </row>
    <row r="4468" spans="13:18" x14ac:dyDescent="0.25">
      <c r="M4468" s="20"/>
      <c r="N4468" s="20"/>
      <c r="O4468" s="20"/>
      <c r="P4468" s="20"/>
      <c r="Q4468" s="20"/>
      <c r="R4468" s="20"/>
    </row>
    <row r="4469" spans="13:18" x14ac:dyDescent="0.25">
      <c r="M4469" s="20"/>
      <c r="N4469" s="20"/>
      <c r="O4469" s="20"/>
      <c r="P4469" s="20"/>
      <c r="Q4469" s="20"/>
      <c r="R4469" s="20"/>
    </row>
    <row r="4470" spans="13:18" x14ac:dyDescent="0.25">
      <c r="M4470" s="20"/>
      <c r="N4470" s="20"/>
      <c r="O4470" s="20"/>
      <c r="P4470" s="20"/>
      <c r="Q4470" s="20"/>
      <c r="R4470" s="20"/>
    </row>
    <row r="4471" spans="13:18" x14ac:dyDescent="0.25">
      <c r="M4471" s="20"/>
      <c r="N4471" s="20"/>
      <c r="O4471" s="20"/>
      <c r="P4471" s="20"/>
      <c r="Q4471" s="20"/>
      <c r="R4471" s="20"/>
    </row>
    <row r="4472" spans="13:18" x14ac:dyDescent="0.25">
      <c r="M4472" s="20"/>
      <c r="N4472" s="20"/>
      <c r="O4472" s="20"/>
      <c r="P4472" s="20"/>
      <c r="Q4472" s="20"/>
      <c r="R4472" s="20"/>
    </row>
    <row r="4473" spans="13:18" x14ac:dyDescent="0.25">
      <c r="M4473" s="20"/>
      <c r="N4473" s="20"/>
      <c r="O4473" s="20"/>
      <c r="P4473" s="20"/>
      <c r="Q4473" s="20"/>
      <c r="R4473" s="20"/>
    </row>
    <row r="4474" spans="13:18" x14ac:dyDescent="0.25">
      <c r="M4474" s="20"/>
      <c r="N4474" s="20"/>
      <c r="O4474" s="20"/>
      <c r="P4474" s="20"/>
      <c r="Q4474" s="20"/>
      <c r="R4474" s="20"/>
    </row>
    <row r="4475" spans="13:18" x14ac:dyDescent="0.25">
      <c r="M4475" s="20"/>
      <c r="N4475" s="20"/>
      <c r="O4475" s="20"/>
      <c r="P4475" s="20"/>
      <c r="Q4475" s="20"/>
      <c r="R4475" s="20"/>
    </row>
    <row r="4476" spans="13:18" x14ac:dyDescent="0.25">
      <c r="M4476" s="20"/>
      <c r="N4476" s="20"/>
      <c r="O4476" s="20"/>
      <c r="P4476" s="20"/>
      <c r="Q4476" s="20"/>
      <c r="R4476" s="20"/>
    </row>
    <row r="4477" spans="13:18" x14ac:dyDescent="0.25">
      <c r="M4477" s="20"/>
      <c r="N4477" s="20"/>
      <c r="O4477" s="20"/>
      <c r="P4477" s="20"/>
      <c r="Q4477" s="20"/>
      <c r="R4477" s="20"/>
    </row>
    <row r="4478" spans="13:18" x14ac:dyDescent="0.25">
      <c r="M4478" s="20"/>
      <c r="N4478" s="20"/>
      <c r="O4478" s="20"/>
      <c r="P4478" s="20"/>
      <c r="Q4478" s="20"/>
      <c r="R4478" s="20"/>
    </row>
    <row r="4479" spans="13:18" x14ac:dyDescent="0.25">
      <c r="M4479" s="20"/>
      <c r="N4479" s="20"/>
      <c r="O4479" s="20"/>
      <c r="P4479" s="20"/>
      <c r="Q4479" s="20"/>
      <c r="R4479" s="20"/>
    </row>
    <row r="4480" spans="13:18" x14ac:dyDescent="0.25">
      <c r="M4480" s="20"/>
      <c r="N4480" s="20"/>
      <c r="O4480" s="20"/>
      <c r="P4480" s="20"/>
      <c r="Q4480" s="20"/>
      <c r="R4480" s="20"/>
    </row>
    <row r="4481" spans="13:18" x14ac:dyDescent="0.25">
      <c r="M4481" s="20"/>
      <c r="N4481" s="20"/>
      <c r="O4481" s="20"/>
      <c r="P4481" s="20"/>
      <c r="Q4481" s="20"/>
      <c r="R4481" s="20"/>
    </row>
    <row r="4482" spans="13:18" x14ac:dyDescent="0.25">
      <c r="M4482" s="20"/>
      <c r="N4482" s="20"/>
      <c r="O4482" s="20"/>
      <c r="P4482" s="20"/>
      <c r="Q4482" s="20"/>
      <c r="R4482" s="20"/>
    </row>
    <row r="4483" spans="13:18" x14ac:dyDescent="0.25">
      <c r="M4483" s="20"/>
      <c r="N4483" s="20"/>
      <c r="O4483" s="20"/>
      <c r="P4483" s="20"/>
      <c r="Q4483" s="20"/>
      <c r="R4483" s="20"/>
    </row>
    <row r="4484" spans="13:18" x14ac:dyDescent="0.25">
      <c r="M4484" s="20"/>
      <c r="N4484" s="20"/>
      <c r="O4484" s="20"/>
      <c r="P4484" s="20"/>
      <c r="Q4484" s="20"/>
      <c r="R4484" s="20"/>
    </row>
    <row r="4485" spans="13:18" x14ac:dyDescent="0.25">
      <c r="M4485" s="20"/>
      <c r="N4485" s="20"/>
      <c r="O4485" s="20"/>
      <c r="P4485" s="20"/>
      <c r="Q4485" s="20"/>
      <c r="R4485" s="20"/>
    </row>
    <row r="4486" spans="13:18" x14ac:dyDescent="0.25">
      <c r="M4486" s="20"/>
      <c r="N4486" s="20"/>
      <c r="O4486" s="20"/>
      <c r="P4486" s="20"/>
      <c r="Q4486" s="20"/>
      <c r="R4486" s="20"/>
    </row>
    <row r="4487" spans="13:18" x14ac:dyDescent="0.25">
      <c r="M4487" s="20"/>
      <c r="N4487" s="20"/>
      <c r="O4487" s="20"/>
      <c r="P4487" s="20"/>
      <c r="Q4487" s="20"/>
      <c r="R4487" s="20"/>
    </row>
    <row r="4488" spans="13:18" x14ac:dyDescent="0.25">
      <c r="M4488" s="20"/>
      <c r="N4488" s="20"/>
      <c r="O4488" s="20"/>
      <c r="P4488" s="20"/>
      <c r="Q4488" s="20"/>
      <c r="R4488" s="20"/>
    </row>
    <row r="4489" spans="13:18" x14ac:dyDescent="0.25">
      <c r="M4489" s="20"/>
      <c r="N4489" s="20"/>
      <c r="O4489" s="20"/>
      <c r="P4489" s="20"/>
      <c r="Q4489" s="20"/>
      <c r="R4489" s="20"/>
    </row>
    <row r="4490" spans="13:18" x14ac:dyDescent="0.25">
      <c r="M4490" s="20"/>
      <c r="N4490" s="20"/>
      <c r="O4490" s="20"/>
      <c r="P4490" s="20"/>
      <c r="Q4490" s="20"/>
      <c r="R4490" s="20"/>
    </row>
    <row r="4491" spans="13:18" x14ac:dyDescent="0.25">
      <c r="M4491" s="20"/>
      <c r="N4491" s="20"/>
      <c r="O4491" s="20"/>
      <c r="P4491" s="20"/>
      <c r="Q4491" s="20"/>
      <c r="R4491" s="20"/>
    </row>
    <row r="4492" spans="13:18" x14ac:dyDescent="0.25">
      <c r="M4492" s="20"/>
      <c r="N4492" s="20"/>
      <c r="O4492" s="20"/>
      <c r="P4492" s="20"/>
      <c r="Q4492" s="20"/>
      <c r="R4492" s="20"/>
    </row>
    <row r="4493" spans="13:18" x14ac:dyDescent="0.25">
      <c r="M4493" s="20"/>
      <c r="N4493" s="20"/>
      <c r="O4493" s="20"/>
      <c r="P4493" s="20"/>
      <c r="Q4493" s="20"/>
      <c r="R4493" s="20"/>
    </row>
    <row r="4494" spans="13:18" x14ac:dyDescent="0.25">
      <c r="M4494" s="20"/>
      <c r="N4494" s="20"/>
      <c r="O4494" s="20"/>
      <c r="P4494" s="20"/>
      <c r="Q4494" s="20"/>
      <c r="R4494" s="20"/>
    </row>
    <row r="4495" spans="13:18" x14ac:dyDescent="0.25">
      <c r="M4495" s="20"/>
      <c r="N4495" s="20"/>
      <c r="O4495" s="20"/>
      <c r="P4495" s="20"/>
      <c r="Q4495" s="20"/>
      <c r="R4495" s="20"/>
    </row>
    <row r="4496" spans="13:18" x14ac:dyDescent="0.25">
      <c r="M4496" s="20"/>
      <c r="N4496" s="20"/>
      <c r="O4496" s="20"/>
      <c r="P4496" s="20"/>
      <c r="Q4496" s="20"/>
      <c r="R4496" s="20"/>
    </row>
    <row r="4497" spans="13:18" x14ac:dyDescent="0.25">
      <c r="M4497" s="20"/>
      <c r="N4497" s="20"/>
      <c r="O4497" s="20"/>
      <c r="P4497" s="20"/>
      <c r="Q4497" s="20"/>
      <c r="R4497" s="20"/>
    </row>
    <row r="4498" spans="13:18" x14ac:dyDescent="0.25">
      <c r="M4498" s="20"/>
      <c r="N4498" s="20"/>
      <c r="O4498" s="20"/>
      <c r="P4498" s="20"/>
      <c r="Q4498" s="20"/>
      <c r="R4498" s="20"/>
    </row>
    <row r="4499" spans="13:18" x14ac:dyDescent="0.25">
      <c r="M4499" s="20"/>
      <c r="N4499" s="20"/>
      <c r="O4499" s="20"/>
      <c r="P4499" s="20"/>
      <c r="Q4499" s="20"/>
      <c r="R4499" s="20"/>
    </row>
    <row r="4500" spans="13:18" x14ac:dyDescent="0.25">
      <c r="M4500" s="20"/>
      <c r="N4500" s="20"/>
      <c r="O4500" s="20"/>
      <c r="P4500" s="20"/>
      <c r="Q4500" s="20"/>
      <c r="R4500" s="20"/>
    </row>
    <row r="4501" spans="13:18" x14ac:dyDescent="0.25">
      <c r="M4501" s="20"/>
      <c r="N4501" s="20"/>
      <c r="O4501" s="20"/>
      <c r="P4501" s="20"/>
      <c r="Q4501" s="20"/>
      <c r="R4501" s="20"/>
    </row>
    <row r="4502" spans="13:18" x14ac:dyDescent="0.25">
      <c r="M4502" s="20"/>
      <c r="N4502" s="20"/>
      <c r="O4502" s="20"/>
      <c r="P4502" s="20"/>
      <c r="Q4502" s="20"/>
      <c r="R4502" s="20"/>
    </row>
    <row r="4503" spans="13:18" x14ac:dyDescent="0.25">
      <c r="M4503" s="20"/>
      <c r="N4503" s="20"/>
      <c r="O4503" s="20"/>
      <c r="P4503" s="20"/>
      <c r="Q4503" s="20"/>
      <c r="R4503" s="20"/>
    </row>
    <row r="4504" spans="13:18" x14ac:dyDescent="0.25">
      <c r="M4504" s="20"/>
      <c r="N4504" s="20"/>
      <c r="O4504" s="20"/>
      <c r="P4504" s="20"/>
      <c r="Q4504" s="20"/>
      <c r="R4504" s="20"/>
    </row>
    <row r="4505" spans="13:18" x14ac:dyDescent="0.25">
      <c r="M4505" s="20"/>
      <c r="N4505" s="20"/>
      <c r="O4505" s="20"/>
      <c r="P4505" s="20"/>
      <c r="Q4505" s="20"/>
      <c r="R4505" s="20"/>
    </row>
    <row r="4506" spans="13:18" x14ac:dyDescent="0.25">
      <c r="M4506" s="20"/>
      <c r="N4506" s="20"/>
      <c r="O4506" s="20"/>
      <c r="P4506" s="20"/>
      <c r="Q4506" s="20"/>
      <c r="R4506" s="20"/>
    </row>
    <row r="4507" spans="13:18" x14ac:dyDescent="0.25">
      <c r="M4507" s="20"/>
      <c r="N4507" s="20"/>
      <c r="O4507" s="20"/>
      <c r="P4507" s="20"/>
      <c r="Q4507" s="20"/>
      <c r="R4507" s="20"/>
    </row>
    <row r="4508" spans="13:18" x14ac:dyDescent="0.25">
      <c r="M4508" s="20"/>
      <c r="N4508" s="20"/>
      <c r="O4508" s="20"/>
      <c r="P4508" s="20"/>
      <c r="Q4508" s="20"/>
      <c r="R4508" s="20"/>
    </row>
    <row r="4509" spans="13:18" x14ac:dyDescent="0.25">
      <c r="M4509" s="20"/>
      <c r="N4509" s="20"/>
      <c r="O4509" s="20"/>
      <c r="P4509" s="20"/>
      <c r="Q4509" s="20"/>
      <c r="R4509" s="20"/>
    </row>
    <row r="4510" spans="13:18" x14ac:dyDescent="0.25">
      <c r="M4510" s="20"/>
      <c r="N4510" s="20"/>
      <c r="O4510" s="20"/>
      <c r="P4510" s="20"/>
      <c r="Q4510" s="20"/>
      <c r="R4510" s="20"/>
    </row>
    <row r="4511" spans="13:18" x14ac:dyDescent="0.25">
      <c r="M4511" s="20"/>
      <c r="N4511" s="20"/>
      <c r="O4511" s="20"/>
      <c r="P4511" s="20"/>
      <c r="Q4511" s="20"/>
      <c r="R4511" s="20"/>
    </row>
    <row r="4512" spans="13:18" x14ac:dyDescent="0.25">
      <c r="M4512" s="20"/>
      <c r="N4512" s="20"/>
      <c r="O4512" s="20"/>
      <c r="P4512" s="20"/>
      <c r="Q4512" s="20"/>
      <c r="R4512" s="20"/>
    </row>
    <row r="4513" spans="13:18" x14ac:dyDescent="0.25">
      <c r="M4513" s="20"/>
      <c r="N4513" s="20"/>
      <c r="O4513" s="20"/>
      <c r="P4513" s="20"/>
      <c r="Q4513" s="20"/>
      <c r="R4513" s="20"/>
    </row>
    <row r="4514" spans="13:18" x14ac:dyDescent="0.25">
      <c r="M4514" s="20"/>
      <c r="N4514" s="20"/>
      <c r="O4514" s="20"/>
      <c r="P4514" s="20"/>
      <c r="Q4514" s="20"/>
      <c r="R4514" s="20"/>
    </row>
    <row r="4515" spans="13:18" x14ac:dyDescent="0.25">
      <c r="M4515" s="20"/>
      <c r="N4515" s="20"/>
      <c r="O4515" s="20"/>
      <c r="P4515" s="20"/>
      <c r="Q4515" s="20"/>
      <c r="R4515" s="20"/>
    </row>
    <row r="4516" spans="13:18" x14ac:dyDescent="0.25">
      <c r="M4516" s="20"/>
      <c r="N4516" s="20"/>
      <c r="O4516" s="20"/>
      <c r="P4516" s="20"/>
      <c r="Q4516" s="20"/>
      <c r="R4516" s="20"/>
    </row>
    <row r="4517" spans="13:18" x14ac:dyDescent="0.25">
      <c r="M4517" s="20"/>
      <c r="N4517" s="20"/>
      <c r="O4517" s="20"/>
      <c r="P4517" s="20"/>
      <c r="Q4517" s="20"/>
      <c r="R4517" s="20"/>
    </row>
    <row r="4518" spans="13:18" x14ac:dyDescent="0.25">
      <c r="M4518" s="20"/>
      <c r="N4518" s="20"/>
      <c r="O4518" s="20"/>
      <c r="P4518" s="20"/>
      <c r="Q4518" s="20"/>
      <c r="R4518" s="20"/>
    </row>
    <row r="4519" spans="13:18" x14ac:dyDescent="0.25">
      <c r="M4519" s="20"/>
      <c r="N4519" s="20"/>
      <c r="O4519" s="20"/>
      <c r="P4519" s="20"/>
      <c r="Q4519" s="20"/>
      <c r="R4519" s="20"/>
    </row>
    <row r="4520" spans="13:18" x14ac:dyDescent="0.25">
      <c r="M4520" s="20"/>
      <c r="N4520" s="20"/>
      <c r="O4520" s="20"/>
      <c r="P4520" s="20"/>
      <c r="Q4520" s="20"/>
      <c r="R4520" s="20"/>
    </row>
    <row r="4521" spans="13:18" x14ac:dyDescent="0.25">
      <c r="M4521" s="20"/>
      <c r="N4521" s="20"/>
      <c r="O4521" s="20"/>
      <c r="P4521" s="20"/>
      <c r="Q4521" s="20"/>
      <c r="R4521" s="20"/>
    </row>
    <row r="4522" spans="13:18" x14ac:dyDescent="0.25">
      <c r="M4522" s="20"/>
      <c r="N4522" s="20"/>
      <c r="O4522" s="20"/>
      <c r="P4522" s="20"/>
      <c r="Q4522" s="20"/>
      <c r="R4522" s="20"/>
    </row>
    <row r="4523" spans="13:18" x14ac:dyDescent="0.25">
      <c r="M4523" s="20"/>
      <c r="N4523" s="20"/>
      <c r="O4523" s="20"/>
      <c r="P4523" s="20"/>
      <c r="Q4523" s="20"/>
      <c r="R4523" s="20"/>
    </row>
    <row r="4524" spans="13:18" x14ac:dyDescent="0.25">
      <c r="M4524" s="20"/>
      <c r="N4524" s="20"/>
      <c r="O4524" s="20"/>
      <c r="P4524" s="20"/>
      <c r="Q4524" s="20"/>
      <c r="R4524" s="20"/>
    </row>
    <row r="4525" spans="13:18" x14ac:dyDescent="0.25">
      <c r="M4525" s="20"/>
      <c r="N4525" s="20"/>
      <c r="O4525" s="20"/>
      <c r="P4525" s="20"/>
      <c r="Q4525" s="20"/>
      <c r="R4525" s="20"/>
    </row>
    <row r="4526" spans="13:18" x14ac:dyDescent="0.25">
      <c r="M4526" s="20"/>
      <c r="N4526" s="20"/>
      <c r="O4526" s="20"/>
      <c r="P4526" s="20"/>
      <c r="Q4526" s="20"/>
      <c r="R4526" s="20"/>
    </row>
    <row r="4527" spans="13:18" x14ac:dyDescent="0.25">
      <c r="M4527" s="20"/>
      <c r="N4527" s="20"/>
      <c r="O4527" s="20"/>
      <c r="P4527" s="20"/>
      <c r="Q4527" s="20"/>
      <c r="R4527" s="20"/>
    </row>
    <row r="4528" spans="13:18" x14ac:dyDescent="0.25">
      <c r="M4528" s="20"/>
      <c r="N4528" s="20"/>
      <c r="O4528" s="20"/>
      <c r="P4528" s="20"/>
      <c r="Q4528" s="20"/>
      <c r="R4528" s="20"/>
    </row>
    <row r="4529" spans="13:18" x14ac:dyDescent="0.25">
      <c r="M4529" s="20"/>
      <c r="N4529" s="20"/>
      <c r="O4529" s="20"/>
      <c r="P4529" s="20"/>
      <c r="Q4529" s="20"/>
      <c r="R4529" s="20"/>
    </row>
    <row r="4530" spans="13:18" x14ac:dyDescent="0.25">
      <c r="M4530" s="20"/>
      <c r="N4530" s="20"/>
      <c r="O4530" s="20"/>
      <c r="P4530" s="20"/>
      <c r="Q4530" s="20"/>
      <c r="R4530" s="20"/>
    </row>
    <row r="4531" spans="13:18" x14ac:dyDescent="0.25">
      <c r="M4531" s="20"/>
      <c r="N4531" s="20"/>
      <c r="O4531" s="20"/>
      <c r="P4531" s="20"/>
      <c r="Q4531" s="20"/>
      <c r="R4531" s="20"/>
    </row>
    <row r="4532" spans="13:18" x14ac:dyDescent="0.25">
      <c r="M4532" s="20"/>
      <c r="N4532" s="20"/>
      <c r="O4532" s="20"/>
      <c r="P4532" s="20"/>
      <c r="Q4532" s="20"/>
      <c r="R4532" s="20"/>
    </row>
    <row r="4533" spans="13:18" x14ac:dyDescent="0.25">
      <c r="M4533" s="20"/>
      <c r="N4533" s="20"/>
      <c r="O4533" s="20"/>
      <c r="P4533" s="20"/>
      <c r="Q4533" s="20"/>
      <c r="R4533" s="20"/>
    </row>
    <row r="4534" spans="13:18" x14ac:dyDescent="0.25">
      <c r="M4534" s="20"/>
      <c r="N4534" s="20"/>
      <c r="O4534" s="20"/>
      <c r="P4534" s="20"/>
      <c r="Q4534" s="20"/>
      <c r="R4534" s="20"/>
    </row>
    <row r="4535" spans="13:18" x14ac:dyDescent="0.25">
      <c r="M4535" s="20"/>
      <c r="N4535" s="20"/>
      <c r="O4535" s="20"/>
      <c r="P4535" s="20"/>
      <c r="Q4535" s="20"/>
      <c r="R4535" s="20"/>
    </row>
    <row r="4536" spans="13:18" x14ac:dyDescent="0.25">
      <c r="M4536" s="20"/>
      <c r="N4536" s="20"/>
      <c r="O4536" s="20"/>
      <c r="P4536" s="20"/>
      <c r="Q4536" s="20"/>
      <c r="R4536" s="20"/>
    </row>
    <row r="4537" spans="13:18" x14ac:dyDescent="0.25">
      <c r="M4537" s="20"/>
      <c r="N4537" s="20"/>
      <c r="O4537" s="20"/>
      <c r="P4537" s="20"/>
      <c r="Q4537" s="20"/>
      <c r="R4537" s="20"/>
    </row>
    <row r="4538" spans="13:18" x14ac:dyDescent="0.25">
      <c r="M4538" s="20"/>
      <c r="N4538" s="20"/>
      <c r="O4538" s="20"/>
      <c r="P4538" s="20"/>
      <c r="Q4538" s="20"/>
      <c r="R4538" s="20"/>
    </row>
    <row r="4539" spans="13:18" x14ac:dyDescent="0.25">
      <c r="M4539" s="20"/>
      <c r="N4539" s="20"/>
      <c r="O4539" s="20"/>
      <c r="P4539" s="20"/>
      <c r="Q4539" s="20"/>
      <c r="R4539" s="20"/>
    </row>
    <row r="4540" spans="13:18" x14ac:dyDescent="0.25">
      <c r="M4540" s="20"/>
      <c r="N4540" s="20"/>
      <c r="O4540" s="20"/>
      <c r="P4540" s="20"/>
      <c r="Q4540" s="20"/>
      <c r="R4540" s="20"/>
    </row>
    <row r="4541" spans="13:18" x14ac:dyDescent="0.25">
      <c r="M4541" s="20"/>
      <c r="N4541" s="20"/>
      <c r="O4541" s="20"/>
      <c r="P4541" s="20"/>
      <c r="Q4541" s="20"/>
      <c r="R4541" s="20"/>
    </row>
    <row r="4542" spans="13:18" x14ac:dyDescent="0.25">
      <c r="M4542" s="20"/>
      <c r="N4542" s="20"/>
      <c r="O4542" s="20"/>
      <c r="P4542" s="20"/>
      <c r="Q4542" s="20"/>
      <c r="R4542" s="20"/>
    </row>
    <row r="4543" spans="13:18" x14ac:dyDescent="0.25">
      <c r="M4543" s="20"/>
      <c r="N4543" s="20"/>
      <c r="O4543" s="20"/>
      <c r="P4543" s="20"/>
      <c r="Q4543" s="20"/>
      <c r="R4543" s="20"/>
    </row>
    <row r="4544" spans="13:18" x14ac:dyDescent="0.25">
      <c r="M4544" s="20"/>
      <c r="N4544" s="20"/>
      <c r="O4544" s="20"/>
      <c r="P4544" s="20"/>
      <c r="Q4544" s="20"/>
      <c r="R4544" s="20"/>
    </row>
    <row r="4545" spans="13:18" x14ac:dyDescent="0.25">
      <c r="M4545" s="20"/>
      <c r="N4545" s="20"/>
      <c r="O4545" s="20"/>
      <c r="P4545" s="20"/>
      <c r="Q4545" s="20"/>
      <c r="R4545" s="20"/>
    </row>
    <row r="4546" spans="13:18" x14ac:dyDescent="0.25">
      <c r="M4546" s="20"/>
      <c r="N4546" s="20"/>
      <c r="O4546" s="20"/>
      <c r="P4546" s="20"/>
      <c r="Q4546" s="20"/>
      <c r="R4546" s="20"/>
    </row>
    <row r="4547" spans="13:18" x14ac:dyDescent="0.25">
      <c r="M4547" s="20"/>
      <c r="N4547" s="20"/>
      <c r="O4547" s="20"/>
      <c r="P4547" s="20"/>
      <c r="Q4547" s="20"/>
      <c r="R4547" s="20"/>
    </row>
    <row r="4548" spans="13:18" x14ac:dyDescent="0.25">
      <c r="M4548" s="20"/>
      <c r="N4548" s="20"/>
      <c r="O4548" s="20"/>
      <c r="P4548" s="20"/>
      <c r="Q4548" s="20"/>
      <c r="R4548" s="20"/>
    </row>
    <row r="4549" spans="13:18" x14ac:dyDescent="0.25">
      <c r="M4549" s="20"/>
      <c r="N4549" s="20"/>
      <c r="O4549" s="20"/>
      <c r="P4549" s="20"/>
      <c r="Q4549" s="20"/>
      <c r="R4549" s="20"/>
    </row>
    <row r="4550" spans="13:18" x14ac:dyDescent="0.25">
      <c r="M4550" s="20"/>
      <c r="N4550" s="20"/>
      <c r="O4550" s="20"/>
      <c r="P4550" s="20"/>
      <c r="Q4550" s="20"/>
      <c r="R4550" s="20"/>
    </row>
    <row r="4551" spans="13:18" x14ac:dyDescent="0.25">
      <c r="M4551" s="20"/>
      <c r="N4551" s="20"/>
      <c r="O4551" s="20"/>
      <c r="P4551" s="20"/>
      <c r="Q4551" s="20"/>
      <c r="R4551" s="20"/>
    </row>
    <row r="4552" spans="13:18" x14ac:dyDescent="0.25">
      <c r="M4552" s="20"/>
      <c r="N4552" s="20"/>
      <c r="O4552" s="20"/>
      <c r="P4552" s="20"/>
      <c r="Q4552" s="20"/>
      <c r="R4552" s="20"/>
    </row>
    <row r="4553" spans="13:18" x14ac:dyDescent="0.25">
      <c r="M4553" s="20"/>
      <c r="N4553" s="20"/>
      <c r="O4553" s="20"/>
      <c r="P4553" s="20"/>
      <c r="Q4553" s="20"/>
      <c r="R4553" s="20"/>
    </row>
    <row r="4554" spans="13:18" x14ac:dyDescent="0.25">
      <c r="M4554" s="20"/>
      <c r="N4554" s="20"/>
      <c r="O4554" s="20"/>
      <c r="P4554" s="20"/>
      <c r="Q4554" s="20"/>
      <c r="R4554" s="20"/>
    </row>
    <row r="4555" spans="13:18" x14ac:dyDescent="0.25">
      <c r="M4555" s="20"/>
      <c r="N4555" s="20"/>
      <c r="O4555" s="20"/>
      <c r="P4555" s="20"/>
      <c r="Q4555" s="20"/>
      <c r="R4555" s="20"/>
    </row>
    <row r="4556" spans="13:18" x14ac:dyDescent="0.25">
      <c r="M4556" s="20"/>
      <c r="N4556" s="20"/>
      <c r="O4556" s="20"/>
      <c r="P4556" s="20"/>
      <c r="Q4556" s="20"/>
      <c r="R4556" s="20"/>
    </row>
    <row r="4557" spans="13:18" x14ac:dyDescent="0.25">
      <c r="M4557" s="20"/>
      <c r="N4557" s="20"/>
      <c r="O4557" s="20"/>
      <c r="P4557" s="20"/>
      <c r="Q4557" s="20"/>
      <c r="R4557" s="20"/>
    </row>
    <row r="4558" spans="13:18" x14ac:dyDescent="0.25">
      <c r="M4558" s="20"/>
      <c r="N4558" s="20"/>
      <c r="O4558" s="20"/>
      <c r="P4558" s="20"/>
      <c r="Q4558" s="20"/>
      <c r="R4558" s="20"/>
    </row>
    <row r="4559" spans="13:18" x14ac:dyDescent="0.25">
      <c r="M4559" s="20"/>
      <c r="N4559" s="20"/>
      <c r="O4559" s="20"/>
      <c r="P4559" s="20"/>
      <c r="Q4559" s="20"/>
      <c r="R4559" s="20"/>
    </row>
    <row r="4560" spans="13:18" x14ac:dyDescent="0.25">
      <c r="M4560" s="20"/>
      <c r="N4560" s="20"/>
      <c r="O4560" s="20"/>
      <c r="P4560" s="20"/>
      <c r="Q4560" s="20"/>
      <c r="R4560" s="20"/>
    </row>
    <row r="4561" spans="13:18" x14ac:dyDescent="0.25">
      <c r="M4561" s="20"/>
      <c r="N4561" s="20"/>
      <c r="O4561" s="20"/>
      <c r="P4561" s="20"/>
      <c r="Q4561" s="20"/>
      <c r="R4561" s="20"/>
    </row>
    <row r="4562" spans="13:18" x14ac:dyDescent="0.25">
      <c r="M4562" s="20"/>
      <c r="N4562" s="20"/>
      <c r="O4562" s="20"/>
      <c r="P4562" s="20"/>
      <c r="Q4562" s="20"/>
      <c r="R4562" s="20"/>
    </row>
    <row r="4563" spans="13:18" x14ac:dyDescent="0.25">
      <c r="M4563" s="20"/>
      <c r="N4563" s="20"/>
      <c r="O4563" s="20"/>
      <c r="P4563" s="20"/>
      <c r="Q4563" s="20"/>
      <c r="R4563" s="20"/>
    </row>
    <row r="4564" spans="13:18" x14ac:dyDescent="0.25">
      <c r="M4564" s="20"/>
      <c r="N4564" s="20"/>
      <c r="O4564" s="20"/>
      <c r="P4564" s="20"/>
      <c r="Q4564" s="20"/>
      <c r="R4564" s="20"/>
    </row>
    <row r="4565" spans="13:18" x14ac:dyDescent="0.25">
      <c r="M4565" s="20"/>
      <c r="N4565" s="20"/>
      <c r="O4565" s="20"/>
      <c r="P4565" s="20"/>
      <c r="Q4565" s="20"/>
      <c r="R4565" s="20"/>
    </row>
    <row r="4566" spans="13:18" x14ac:dyDescent="0.25">
      <c r="M4566" s="20"/>
      <c r="N4566" s="20"/>
      <c r="O4566" s="20"/>
      <c r="P4566" s="20"/>
      <c r="Q4566" s="20"/>
      <c r="R4566" s="20"/>
    </row>
    <row r="4567" spans="13:18" x14ac:dyDescent="0.25">
      <c r="M4567" s="20"/>
      <c r="N4567" s="20"/>
      <c r="O4567" s="20"/>
      <c r="P4567" s="20"/>
      <c r="Q4567" s="20"/>
      <c r="R4567" s="20"/>
    </row>
    <row r="4568" spans="13:18" x14ac:dyDescent="0.25">
      <c r="M4568" s="20"/>
      <c r="N4568" s="20"/>
      <c r="O4568" s="20"/>
      <c r="P4568" s="20"/>
      <c r="Q4568" s="20"/>
      <c r="R4568" s="20"/>
    </row>
    <row r="4569" spans="13:18" x14ac:dyDescent="0.25">
      <c r="M4569" s="20"/>
      <c r="N4569" s="20"/>
      <c r="O4569" s="20"/>
      <c r="P4569" s="20"/>
      <c r="Q4569" s="20"/>
      <c r="R4569" s="20"/>
    </row>
    <row r="4570" spans="13:18" x14ac:dyDescent="0.25">
      <c r="M4570" s="20"/>
      <c r="N4570" s="20"/>
      <c r="O4570" s="20"/>
      <c r="P4570" s="20"/>
      <c r="Q4570" s="20"/>
      <c r="R4570" s="20"/>
    </row>
    <row r="4571" spans="13:18" x14ac:dyDescent="0.25">
      <c r="M4571" s="20"/>
      <c r="N4571" s="20"/>
      <c r="O4571" s="20"/>
      <c r="P4571" s="20"/>
      <c r="Q4571" s="20"/>
      <c r="R4571" s="20"/>
    </row>
    <row r="4572" spans="13:18" x14ac:dyDescent="0.25">
      <c r="M4572" s="20"/>
      <c r="N4572" s="20"/>
      <c r="O4572" s="20"/>
      <c r="P4572" s="20"/>
      <c r="Q4572" s="20"/>
      <c r="R4572" s="20"/>
    </row>
    <row r="4573" spans="13:18" x14ac:dyDescent="0.25">
      <c r="M4573" s="20"/>
      <c r="N4573" s="20"/>
      <c r="O4573" s="20"/>
      <c r="P4573" s="20"/>
      <c r="Q4573" s="20"/>
      <c r="R4573" s="20"/>
    </row>
    <row r="4574" spans="13:18" x14ac:dyDescent="0.25">
      <c r="M4574" s="20"/>
      <c r="N4574" s="20"/>
      <c r="O4574" s="20"/>
      <c r="P4574" s="20"/>
      <c r="Q4574" s="20"/>
      <c r="R4574" s="20"/>
    </row>
    <row r="4575" spans="13:18" x14ac:dyDescent="0.25">
      <c r="M4575" s="20"/>
      <c r="N4575" s="20"/>
      <c r="O4575" s="20"/>
      <c r="P4575" s="20"/>
      <c r="Q4575" s="20"/>
      <c r="R4575" s="20"/>
    </row>
    <row r="4576" spans="13:18" x14ac:dyDescent="0.25">
      <c r="M4576" s="20"/>
      <c r="N4576" s="20"/>
      <c r="O4576" s="20"/>
      <c r="P4576" s="20"/>
      <c r="Q4576" s="20"/>
      <c r="R4576" s="20"/>
    </row>
    <row r="4577" spans="13:18" x14ac:dyDescent="0.25">
      <c r="M4577" s="20"/>
      <c r="N4577" s="20"/>
      <c r="O4577" s="20"/>
      <c r="P4577" s="20"/>
      <c r="Q4577" s="20"/>
      <c r="R4577" s="20"/>
    </row>
    <row r="4578" spans="13:18" x14ac:dyDescent="0.25">
      <c r="M4578" s="20"/>
      <c r="N4578" s="20"/>
      <c r="O4578" s="20"/>
      <c r="P4578" s="20"/>
      <c r="Q4578" s="20"/>
      <c r="R4578" s="20"/>
    </row>
    <row r="4579" spans="13:18" x14ac:dyDescent="0.25">
      <c r="M4579" s="20"/>
      <c r="N4579" s="20"/>
      <c r="O4579" s="20"/>
      <c r="P4579" s="20"/>
      <c r="Q4579" s="20"/>
      <c r="R4579" s="20"/>
    </row>
    <row r="4580" spans="13:18" x14ac:dyDescent="0.25">
      <c r="M4580" s="20"/>
      <c r="N4580" s="20"/>
      <c r="O4580" s="20"/>
      <c r="P4580" s="20"/>
      <c r="Q4580" s="20"/>
      <c r="R4580" s="20"/>
    </row>
    <row r="4581" spans="13:18" x14ac:dyDescent="0.25">
      <c r="M4581" s="20"/>
      <c r="N4581" s="20"/>
      <c r="O4581" s="20"/>
      <c r="P4581" s="20"/>
      <c r="Q4581" s="20"/>
      <c r="R4581" s="20"/>
    </row>
    <row r="4582" spans="13:18" x14ac:dyDescent="0.25">
      <c r="M4582" s="20"/>
      <c r="N4582" s="20"/>
      <c r="O4582" s="20"/>
      <c r="P4582" s="20"/>
      <c r="Q4582" s="20"/>
      <c r="R4582" s="20"/>
    </row>
    <row r="4583" spans="13:18" x14ac:dyDescent="0.25">
      <c r="M4583" s="20"/>
      <c r="N4583" s="20"/>
      <c r="O4583" s="20"/>
      <c r="P4583" s="20"/>
      <c r="Q4583" s="20"/>
      <c r="R4583" s="20"/>
    </row>
    <row r="4584" spans="13:18" x14ac:dyDescent="0.25">
      <c r="M4584" s="20"/>
      <c r="N4584" s="20"/>
      <c r="O4584" s="20"/>
      <c r="P4584" s="20"/>
      <c r="Q4584" s="20"/>
      <c r="R4584" s="20"/>
    </row>
    <row r="4585" spans="13:18" x14ac:dyDescent="0.25">
      <c r="M4585" s="20"/>
      <c r="N4585" s="20"/>
      <c r="O4585" s="20"/>
      <c r="P4585" s="20"/>
      <c r="Q4585" s="20"/>
      <c r="R4585" s="20"/>
    </row>
    <row r="4586" spans="13:18" x14ac:dyDescent="0.25">
      <c r="M4586" s="20"/>
      <c r="N4586" s="20"/>
      <c r="O4586" s="20"/>
      <c r="P4586" s="20"/>
      <c r="Q4586" s="20"/>
      <c r="R4586" s="20"/>
    </row>
    <row r="4587" spans="13:18" x14ac:dyDescent="0.25">
      <c r="M4587" s="20"/>
      <c r="N4587" s="20"/>
      <c r="O4587" s="20"/>
      <c r="P4587" s="20"/>
      <c r="Q4587" s="20"/>
      <c r="R4587" s="20"/>
    </row>
    <row r="4588" spans="13:18" x14ac:dyDescent="0.25">
      <c r="M4588" s="20"/>
      <c r="N4588" s="20"/>
      <c r="O4588" s="20"/>
      <c r="P4588" s="20"/>
      <c r="Q4588" s="20"/>
      <c r="R4588" s="20"/>
    </row>
    <row r="4589" spans="13:18" x14ac:dyDescent="0.25">
      <c r="M4589" s="20"/>
      <c r="N4589" s="20"/>
      <c r="O4589" s="20"/>
      <c r="P4589" s="20"/>
      <c r="Q4589" s="20"/>
      <c r="R4589" s="20"/>
    </row>
    <row r="4590" spans="13:18" x14ac:dyDescent="0.25">
      <c r="M4590" s="20"/>
      <c r="N4590" s="20"/>
      <c r="O4590" s="20"/>
      <c r="P4590" s="20"/>
      <c r="Q4590" s="20"/>
      <c r="R4590" s="20"/>
    </row>
    <row r="4591" spans="13:18" x14ac:dyDescent="0.25">
      <c r="M4591" s="20"/>
      <c r="N4591" s="20"/>
      <c r="O4591" s="20"/>
      <c r="P4591" s="20"/>
      <c r="Q4591" s="20"/>
      <c r="R4591" s="20"/>
    </row>
    <row r="4592" spans="13:18" x14ac:dyDescent="0.25">
      <c r="M4592" s="20"/>
      <c r="N4592" s="20"/>
      <c r="O4592" s="20"/>
      <c r="P4592" s="20"/>
      <c r="Q4592" s="20"/>
      <c r="R4592" s="20"/>
    </row>
    <row r="4593" spans="13:18" x14ac:dyDescent="0.25">
      <c r="M4593" s="20"/>
      <c r="N4593" s="20"/>
      <c r="O4593" s="20"/>
      <c r="P4593" s="20"/>
      <c r="Q4593" s="20"/>
      <c r="R4593" s="20"/>
    </row>
    <row r="4594" spans="13:18" x14ac:dyDescent="0.25">
      <c r="M4594" s="20"/>
      <c r="N4594" s="20"/>
      <c r="O4594" s="20"/>
      <c r="P4594" s="20"/>
      <c r="Q4594" s="20"/>
      <c r="R4594" s="20"/>
    </row>
    <row r="4595" spans="13:18" x14ac:dyDescent="0.25">
      <c r="M4595" s="20"/>
      <c r="N4595" s="20"/>
      <c r="O4595" s="20"/>
      <c r="P4595" s="20"/>
      <c r="Q4595" s="20"/>
      <c r="R4595" s="20"/>
    </row>
    <row r="4596" spans="13:18" x14ac:dyDescent="0.25">
      <c r="M4596" s="20"/>
      <c r="N4596" s="20"/>
      <c r="O4596" s="20"/>
      <c r="P4596" s="20"/>
      <c r="Q4596" s="20"/>
      <c r="R4596" s="20"/>
    </row>
    <row r="4597" spans="13:18" x14ac:dyDescent="0.25">
      <c r="M4597" s="20"/>
      <c r="N4597" s="20"/>
      <c r="O4597" s="20"/>
      <c r="P4597" s="20"/>
      <c r="Q4597" s="20"/>
      <c r="R4597" s="20"/>
    </row>
    <row r="4598" spans="13:18" x14ac:dyDescent="0.25">
      <c r="M4598" s="20"/>
      <c r="N4598" s="20"/>
      <c r="O4598" s="20"/>
      <c r="P4598" s="20"/>
      <c r="Q4598" s="20"/>
      <c r="R4598" s="20"/>
    </row>
    <row r="4599" spans="13:18" x14ac:dyDescent="0.25">
      <c r="M4599" s="20"/>
      <c r="N4599" s="20"/>
      <c r="O4599" s="20"/>
      <c r="P4599" s="20"/>
      <c r="Q4599" s="20"/>
      <c r="R4599" s="20"/>
    </row>
    <row r="4600" spans="13:18" x14ac:dyDescent="0.25">
      <c r="M4600" s="20"/>
      <c r="N4600" s="20"/>
      <c r="O4600" s="20"/>
      <c r="P4600" s="20"/>
      <c r="Q4600" s="20"/>
      <c r="R4600" s="20"/>
    </row>
    <row r="4601" spans="13:18" x14ac:dyDescent="0.25">
      <c r="M4601" s="20"/>
      <c r="N4601" s="20"/>
      <c r="O4601" s="20"/>
      <c r="P4601" s="20"/>
      <c r="Q4601" s="20"/>
      <c r="R4601" s="20"/>
    </row>
    <row r="4602" spans="13:18" x14ac:dyDescent="0.25">
      <c r="M4602" s="20"/>
      <c r="N4602" s="20"/>
      <c r="O4602" s="20"/>
      <c r="P4602" s="20"/>
      <c r="Q4602" s="20"/>
      <c r="R4602" s="20"/>
    </row>
    <row r="4603" spans="13:18" x14ac:dyDescent="0.25">
      <c r="M4603" s="20"/>
      <c r="N4603" s="20"/>
      <c r="O4603" s="20"/>
      <c r="P4603" s="20"/>
      <c r="Q4603" s="20"/>
      <c r="R4603" s="20"/>
    </row>
    <row r="4604" spans="13:18" x14ac:dyDescent="0.25">
      <c r="M4604" s="20"/>
      <c r="N4604" s="20"/>
      <c r="O4604" s="20"/>
      <c r="P4604" s="20"/>
      <c r="Q4604" s="20"/>
      <c r="R4604" s="20"/>
    </row>
    <row r="4605" spans="13:18" x14ac:dyDescent="0.25">
      <c r="M4605" s="20"/>
      <c r="N4605" s="20"/>
      <c r="O4605" s="20"/>
      <c r="P4605" s="20"/>
      <c r="Q4605" s="20"/>
      <c r="R4605" s="20"/>
    </row>
    <row r="4606" spans="13:18" x14ac:dyDescent="0.25">
      <c r="M4606" s="20"/>
      <c r="N4606" s="20"/>
      <c r="O4606" s="20"/>
      <c r="P4606" s="20"/>
      <c r="Q4606" s="20"/>
      <c r="R4606" s="20"/>
    </row>
    <row r="4607" spans="13:18" x14ac:dyDescent="0.25">
      <c r="M4607" s="20"/>
      <c r="N4607" s="20"/>
      <c r="O4607" s="20"/>
      <c r="P4607" s="20"/>
      <c r="Q4607" s="20"/>
      <c r="R4607" s="20"/>
    </row>
    <row r="4608" spans="13:18" x14ac:dyDescent="0.25">
      <c r="M4608" s="20"/>
      <c r="N4608" s="20"/>
      <c r="O4608" s="20"/>
      <c r="P4608" s="20"/>
      <c r="Q4608" s="20"/>
      <c r="R4608" s="20"/>
    </row>
    <row r="4609" spans="13:18" x14ac:dyDescent="0.25">
      <c r="M4609" s="20"/>
      <c r="N4609" s="20"/>
      <c r="O4609" s="20"/>
      <c r="P4609" s="20"/>
      <c r="Q4609" s="20"/>
      <c r="R4609" s="20"/>
    </row>
    <row r="4610" spans="13:18" x14ac:dyDescent="0.25">
      <c r="M4610" s="20"/>
      <c r="N4610" s="20"/>
      <c r="O4610" s="20"/>
      <c r="P4610" s="20"/>
      <c r="Q4610" s="20"/>
      <c r="R4610" s="20"/>
    </row>
    <row r="4611" spans="13:18" x14ac:dyDescent="0.25">
      <c r="M4611" s="20"/>
      <c r="N4611" s="20"/>
      <c r="O4611" s="20"/>
      <c r="P4611" s="20"/>
      <c r="Q4611" s="20"/>
      <c r="R4611" s="20"/>
    </row>
    <row r="4612" spans="13:18" x14ac:dyDescent="0.25">
      <c r="M4612" s="20"/>
      <c r="N4612" s="20"/>
      <c r="O4612" s="20"/>
      <c r="P4612" s="20"/>
      <c r="Q4612" s="20"/>
      <c r="R4612" s="20"/>
    </row>
    <row r="4613" spans="13:18" x14ac:dyDescent="0.25">
      <c r="M4613" s="20"/>
      <c r="N4613" s="20"/>
      <c r="O4613" s="20"/>
      <c r="P4613" s="20"/>
      <c r="Q4613" s="20"/>
      <c r="R4613" s="20"/>
    </row>
    <row r="4614" spans="13:18" x14ac:dyDescent="0.25">
      <c r="M4614" s="20"/>
      <c r="N4614" s="20"/>
      <c r="O4614" s="20"/>
      <c r="P4614" s="20"/>
      <c r="Q4614" s="20"/>
      <c r="R4614" s="20"/>
    </row>
    <row r="4615" spans="13:18" x14ac:dyDescent="0.25">
      <c r="M4615" s="20"/>
      <c r="N4615" s="20"/>
      <c r="O4615" s="20"/>
      <c r="P4615" s="20"/>
      <c r="Q4615" s="20"/>
      <c r="R4615" s="20"/>
    </row>
    <row r="4616" spans="13:18" x14ac:dyDescent="0.25">
      <c r="M4616" s="20"/>
      <c r="N4616" s="20"/>
      <c r="O4616" s="20"/>
      <c r="P4616" s="20"/>
      <c r="Q4616" s="20"/>
      <c r="R4616" s="20"/>
    </row>
    <row r="4617" spans="13:18" x14ac:dyDescent="0.25">
      <c r="M4617" s="20"/>
      <c r="N4617" s="20"/>
      <c r="O4617" s="20"/>
      <c r="P4617" s="20"/>
      <c r="Q4617" s="20"/>
      <c r="R4617" s="20"/>
    </row>
    <row r="4618" spans="13:18" x14ac:dyDescent="0.25">
      <c r="M4618" s="20"/>
      <c r="N4618" s="20"/>
      <c r="O4618" s="20"/>
      <c r="P4618" s="20"/>
      <c r="Q4618" s="20"/>
      <c r="R4618" s="20"/>
    </row>
    <row r="4619" spans="13:18" x14ac:dyDescent="0.25">
      <c r="M4619" s="20"/>
      <c r="N4619" s="20"/>
      <c r="O4619" s="20"/>
      <c r="P4619" s="20"/>
      <c r="Q4619" s="20"/>
      <c r="R4619" s="20"/>
    </row>
    <row r="4620" spans="13:18" x14ac:dyDescent="0.25">
      <c r="M4620" s="20"/>
      <c r="N4620" s="20"/>
      <c r="O4620" s="20"/>
      <c r="P4620" s="20"/>
      <c r="Q4620" s="20"/>
      <c r="R4620" s="20"/>
    </row>
    <row r="4621" spans="13:18" x14ac:dyDescent="0.25">
      <c r="M4621" s="20"/>
      <c r="N4621" s="20"/>
      <c r="O4621" s="20"/>
      <c r="P4621" s="20"/>
      <c r="Q4621" s="20"/>
      <c r="R4621" s="20"/>
    </row>
    <row r="4622" spans="13:18" x14ac:dyDescent="0.25">
      <c r="M4622" s="20"/>
      <c r="N4622" s="20"/>
      <c r="O4622" s="20"/>
      <c r="P4622" s="20"/>
      <c r="Q4622" s="20"/>
      <c r="R4622" s="20"/>
    </row>
    <row r="4623" spans="13:18" x14ac:dyDescent="0.25">
      <c r="M4623" s="20"/>
      <c r="N4623" s="20"/>
      <c r="O4623" s="20"/>
      <c r="P4623" s="20"/>
      <c r="Q4623" s="20"/>
      <c r="R4623" s="20"/>
    </row>
    <row r="4624" spans="13:18" x14ac:dyDescent="0.25">
      <c r="M4624" s="20"/>
      <c r="N4624" s="20"/>
      <c r="O4624" s="20"/>
      <c r="P4624" s="20"/>
      <c r="Q4624" s="20"/>
      <c r="R4624" s="20"/>
    </row>
    <row r="4625" spans="13:18" x14ac:dyDescent="0.25">
      <c r="M4625" s="20"/>
      <c r="N4625" s="20"/>
      <c r="O4625" s="20"/>
      <c r="P4625" s="20"/>
      <c r="Q4625" s="20"/>
      <c r="R4625" s="20"/>
    </row>
    <row r="4626" spans="13:18" x14ac:dyDescent="0.25">
      <c r="M4626" s="20"/>
      <c r="N4626" s="20"/>
      <c r="O4626" s="20"/>
      <c r="P4626" s="20"/>
      <c r="Q4626" s="20"/>
      <c r="R4626" s="20"/>
    </row>
    <row r="4627" spans="13:18" x14ac:dyDescent="0.25">
      <c r="M4627" s="20"/>
      <c r="N4627" s="20"/>
      <c r="O4627" s="20"/>
      <c r="P4627" s="20"/>
      <c r="Q4627" s="20"/>
      <c r="R4627" s="20"/>
    </row>
    <row r="4628" spans="13:18" x14ac:dyDescent="0.25">
      <c r="M4628" s="20"/>
      <c r="N4628" s="20"/>
      <c r="O4628" s="20"/>
      <c r="P4628" s="20"/>
      <c r="Q4628" s="20"/>
      <c r="R4628" s="20"/>
    </row>
    <row r="4629" spans="13:18" x14ac:dyDescent="0.25">
      <c r="M4629" s="20"/>
      <c r="N4629" s="20"/>
      <c r="O4629" s="20"/>
      <c r="P4629" s="20"/>
      <c r="Q4629" s="20"/>
      <c r="R4629" s="20"/>
    </row>
    <row r="4630" spans="13:18" x14ac:dyDescent="0.25">
      <c r="M4630" s="20"/>
      <c r="N4630" s="20"/>
      <c r="O4630" s="20"/>
      <c r="P4630" s="20"/>
      <c r="Q4630" s="20"/>
      <c r="R4630" s="20"/>
    </row>
    <row r="4631" spans="13:18" x14ac:dyDescent="0.25">
      <c r="M4631" s="20"/>
      <c r="N4631" s="20"/>
      <c r="O4631" s="20"/>
      <c r="P4631" s="20"/>
      <c r="Q4631" s="20"/>
      <c r="R4631" s="20"/>
    </row>
    <row r="4632" spans="13:18" x14ac:dyDescent="0.25">
      <c r="M4632" s="20"/>
      <c r="N4632" s="20"/>
      <c r="O4632" s="20"/>
      <c r="P4632" s="20"/>
      <c r="Q4632" s="20"/>
      <c r="R4632" s="20"/>
    </row>
    <row r="4633" spans="13:18" x14ac:dyDescent="0.25">
      <c r="M4633" s="20"/>
      <c r="N4633" s="20"/>
      <c r="O4633" s="20"/>
      <c r="P4633" s="20"/>
      <c r="Q4633" s="20"/>
      <c r="R4633" s="20"/>
    </row>
    <row r="4634" spans="13:18" x14ac:dyDescent="0.25">
      <c r="M4634" s="20"/>
      <c r="N4634" s="20"/>
      <c r="O4634" s="20"/>
      <c r="P4634" s="20"/>
      <c r="Q4634" s="20"/>
      <c r="R4634" s="20"/>
    </row>
    <row r="4635" spans="13:18" x14ac:dyDescent="0.25">
      <c r="M4635" s="20"/>
      <c r="N4635" s="20"/>
      <c r="O4635" s="20"/>
      <c r="P4635" s="20"/>
      <c r="Q4635" s="20"/>
      <c r="R4635" s="20"/>
    </row>
    <row r="4636" spans="13:18" x14ac:dyDescent="0.25">
      <c r="M4636" s="20"/>
      <c r="N4636" s="20"/>
      <c r="O4636" s="20"/>
      <c r="P4636" s="20"/>
      <c r="Q4636" s="20"/>
      <c r="R4636" s="20"/>
    </row>
    <row r="4637" spans="13:18" x14ac:dyDescent="0.25">
      <c r="M4637" s="20"/>
      <c r="N4637" s="20"/>
      <c r="O4637" s="20"/>
      <c r="P4637" s="20"/>
      <c r="Q4637" s="20"/>
      <c r="R4637" s="20"/>
    </row>
    <row r="4638" spans="13:18" x14ac:dyDescent="0.25">
      <c r="M4638" s="20"/>
      <c r="N4638" s="20"/>
      <c r="O4638" s="20"/>
      <c r="P4638" s="20"/>
      <c r="Q4638" s="20"/>
      <c r="R4638" s="20"/>
    </row>
    <row r="4639" spans="13:18" x14ac:dyDescent="0.25">
      <c r="M4639" s="20"/>
      <c r="N4639" s="20"/>
      <c r="O4639" s="20"/>
      <c r="P4639" s="20"/>
      <c r="Q4639" s="20"/>
      <c r="R4639" s="20"/>
    </row>
    <row r="4640" spans="13:18" x14ac:dyDescent="0.25">
      <c r="M4640" s="20"/>
      <c r="N4640" s="20"/>
      <c r="O4640" s="20"/>
      <c r="P4640" s="20"/>
      <c r="Q4640" s="20"/>
      <c r="R4640" s="20"/>
    </row>
    <row r="4641" spans="13:18" x14ac:dyDescent="0.25">
      <c r="M4641" s="20"/>
      <c r="N4641" s="20"/>
      <c r="O4641" s="20"/>
      <c r="P4641" s="20"/>
      <c r="Q4641" s="20"/>
      <c r="R4641" s="20"/>
    </row>
    <row r="4642" spans="13:18" x14ac:dyDescent="0.25">
      <c r="M4642" s="20"/>
      <c r="N4642" s="20"/>
      <c r="O4642" s="20"/>
      <c r="P4642" s="20"/>
      <c r="Q4642" s="20"/>
      <c r="R4642" s="20"/>
    </row>
    <row r="4643" spans="13:18" x14ac:dyDescent="0.25">
      <c r="M4643" s="20"/>
      <c r="N4643" s="20"/>
      <c r="O4643" s="20"/>
      <c r="P4643" s="20"/>
      <c r="Q4643" s="20"/>
      <c r="R4643" s="20"/>
    </row>
    <row r="4644" spans="13:18" x14ac:dyDescent="0.25">
      <c r="M4644" s="20"/>
      <c r="N4644" s="20"/>
      <c r="O4644" s="20"/>
      <c r="P4644" s="20"/>
      <c r="Q4644" s="20"/>
      <c r="R4644" s="20"/>
    </row>
    <row r="4645" spans="13:18" x14ac:dyDescent="0.25">
      <c r="M4645" s="20"/>
      <c r="N4645" s="20"/>
      <c r="O4645" s="20"/>
      <c r="P4645" s="20"/>
      <c r="Q4645" s="20"/>
      <c r="R4645" s="20"/>
    </row>
    <row r="4646" spans="13:18" x14ac:dyDescent="0.25">
      <c r="M4646" s="20"/>
      <c r="N4646" s="20"/>
      <c r="O4646" s="20"/>
      <c r="P4646" s="20"/>
      <c r="Q4646" s="20"/>
      <c r="R4646" s="20"/>
    </row>
    <row r="4647" spans="13:18" x14ac:dyDescent="0.25">
      <c r="M4647" s="20"/>
      <c r="N4647" s="20"/>
      <c r="O4647" s="20"/>
      <c r="P4647" s="20"/>
      <c r="Q4647" s="20"/>
      <c r="R4647" s="20"/>
    </row>
    <row r="4648" spans="13:18" x14ac:dyDescent="0.25">
      <c r="M4648" s="20"/>
      <c r="N4648" s="20"/>
      <c r="O4648" s="20"/>
      <c r="P4648" s="20"/>
      <c r="Q4648" s="20"/>
      <c r="R4648" s="20"/>
    </row>
    <row r="4649" spans="13:18" x14ac:dyDescent="0.25">
      <c r="M4649" s="20"/>
      <c r="N4649" s="20"/>
      <c r="O4649" s="20"/>
      <c r="P4649" s="20"/>
      <c r="Q4649" s="20"/>
      <c r="R4649" s="20"/>
    </row>
    <row r="4650" spans="13:18" x14ac:dyDescent="0.25">
      <c r="M4650" s="20"/>
      <c r="N4650" s="20"/>
      <c r="O4650" s="20"/>
      <c r="P4650" s="20"/>
      <c r="Q4650" s="20"/>
      <c r="R4650" s="20"/>
    </row>
    <row r="4651" spans="13:18" x14ac:dyDescent="0.25">
      <c r="M4651" s="20"/>
      <c r="N4651" s="20"/>
      <c r="O4651" s="20"/>
      <c r="P4651" s="20"/>
      <c r="Q4651" s="20"/>
      <c r="R4651" s="20"/>
    </row>
    <row r="4652" spans="13:18" x14ac:dyDescent="0.25">
      <c r="M4652" s="20"/>
      <c r="N4652" s="20"/>
      <c r="O4652" s="20"/>
      <c r="P4652" s="20"/>
      <c r="Q4652" s="20"/>
      <c r="R4652" s="20"/>
    </row>
    <row r="4653" spans="13:18" x14ac:dyDescent="0.25">
      <c r="M4653" s="20"/>
      <c r="N4653" s="20"/>
      <c r="O4653" s="20"/>
      <c r="P4653" s="20"/>
      <c r="Q4653" s="20"/>
      <c r="R4653" s="20"/>
    </row>
    <row r="4654" spans="13:18" x14ac:dyDescent="0.25">
      <c r="M4654" s="20"/>
      <c r="N4654" s="20"/>
      <c r="O4654" s="20"/>
      <c r="P4654" s="20"/>
      <c r="Q4654" s="20"/>
      <c r="R4654" s="20"/>
    </row>
    <row r="4655" spans="13:18" x14ac:dyDescent="0.25">
      <c r="M4655" s="20"/>
      <c r="N4655" s="20"/>
      <c r="O4655" s="20"/>
      <c r="P4655" s="20"/>
      <c r="Q4655" s="20"/>
      <c r="R4655" s="20"/>
    </row>
    <row r="4656" spans="13:18" x14ac:dyDescent="0.25">
      <c r="M4656" s="20"/>
      <c r="N4656" s="20"/>
      <c r="O4656" s="20"/>
      <c r="P4656" s="20"/>
      <c r="Q4656" s="20"/>
      <c r="R4656" s="20"/>
    </row>
    <row r="4657" spans="13:18" x14ac:dyDescent="0.25">
      <c r="M4657" s="20"/>
      <c r="N4657" s="20"/>
      <c r="O4657" s="20"/>
      <c r="P4657" s="20"/>
      <c r="Q4657" s="20"/>
      <c r="R4657" s="20"/>
    </row>
    <row r="4658" spans="13:18" x14ac:dyDescent="0.25">
      <c r="M4658" s="20"/>
      <c r="N4658" s="20"/>
      <c r="O4658" s="20"/>
      <c r="P4658" s="20"/>
      <c r="Q4658" s="20"/>
      <c r="R4658" s="20"/>
    </row>
    <row r="4659" spans="13:18" x14ac:dyDescent="0.25">
      <c r="M4659" s="20"/>
      <c r="N4659" s="20"/>
      <c r="O4659" s="20"/>
      <c r="P4659" s="20"/>
      <c r="Q4659" s="20"/>
      <c r="R4659" s="20"/>
    </row>
    <row r="4660" spans="13:18" x14ac:dyDescent="0.25">
      <c r="M4660" s="20"/>
      <c r="N4660" s="20"/>
      <c r="O4660" s="20"/>
      <c r="P4660" s="20"/>
      <c r="Q4660" s="20"/>
      <c r="R4660" s="20"/>
    </row>
    <row r="4661" spans="13:18" x14ac:dyDescent="0.25">
      <c r="M4661" s="20"/>
      <c r="N4661" s="20"/>
      <c r="O4661" s="20"/>
      <c r="P4661" s="20"/>
      <c r="Q4661" s="20"/>
      <c r="R4661" s="20"/>
    </row>
    <row r="4662" spans="13:18" x14ac:dyDescent="0.25">
      <c r="M4662" s="20"/>
      <c r="N4662" s="20"/>
      <c r="O4662" s="20"/>
      <c r="P4662" s="20"/>
      <c r="Q4662" s="20"/>
      <c r="R4662" s="20"/>
    </row>
    <row r="4663" spans="13:18" x14ac:dyDescent="0.25">
      <c r="M4663" s="20"/>
      <c r="N4663" s="20"/>
      <c r="O4663" s="20"/>
      <c r="P4663" s="20"/>
      <c r="Q4663" s="20"/>
      <c r="R4663" s="20"/>
    </row>
    <row r="4664" spans="13:18" x14ac:dyDescent="0.25">
      <c r="M4664" s="20"/>
      <c r="N4664" s="20"/>
      <c r="O4664" s="20"/>
      <c r="P4664" s="20"/>
      <c r="Q4664" s="20"/>
      <c r="R4664" s="20"/>
    </row>
    <row r="4665" spans="13:18" x14ac:dyDescent="0.25">
      <c r="M4665" s="20"/>
      <c r="N4665" s="20"/>
      <c r="O4665" s="20"/>
      <c r="P4665" s="20"/>
      <c r="Q4665" s="20"/>
      <c r="R4665" s="20"/>
    </row>
    <row r="4666" spans="13:18" x14ac:dyDescent="0.25">
      <c r="M4666" s="20"/>
      <c r="N4666" s="20"/>
      <c r="O4666" s="20"/>
      <c r="P4666" s="20"/>
      <c r="Q4666" s="20"/>
      <c r="R4666" s="20"/>
    </row>
    <row r="4667" spans="13:18" x14ac:dyDescent="0.25">
      <c r="M4667" s="20"/>
      <c r="N4667" s="20"/>
      <c r="O4667" s="20"/>
      <c r="P4667" s="20"/>
      <c r="Q4667" s="20"/>
      <c r="R4667" s="20"/>
    </row>
    <row r="4668" spans="13:18" x14ac:dyDescent="0.25">
      <c r="M4668" s="20"/>
      <c r="N4668" s="20"/>
      <c r="O4668" s="20"/>
      <c r="P4668" s="20"/>
      <c r="Q4668" s="20"/>
      <c r="R4668" s="20"/>
    </row>
    <row r="4669" spans="13:18" x14ac:dyDescent="0.25">
      <c r="M4669" s="20"/>
      <c r="N4669" s="20"/>
      <c r="O4669" s="20"/>
      <c r="P4669" s="20"/>
      <c r="Q4669" s="20"/>
      <c r="R4669" s="20"/>
    </row>
    <row r="4670" spans="13:18" x14ac:dyDescent="0.25">
      <c r="M4670" s="20"/>
      <c r="N4670" s="20"/>
      <c r="O4670" s="20"/>
      <c r="P4670" s="20"/>
      <c r="Q4670" s="20"/>
      <c r="R4670" s="20"/>
    </row>
    <row r="4671" spans="13:18" x14ac:dyDescent="0.25">
      <c r="M4671" s="20"/>
      <c r="N4671" s="20"/>
      <c r="O4671" s="20"/>
      <c r="P4671" s="20"/>
      <c r="Q4671" s="20"/>
      <c r="R4671" s="20"/>
    </row>
    <row r="4672" spans="13:18" x14ac:dyDescent="0.25">
      <c r="M4672" s="20"/>
      <c r="N4672" s="20"/>
      <c r="O4672" s="20"/>
      <c r="P4672" s="20"/>
      <c r="Q4672" s="20"/>
      <c r="R4672" s="20"/>
    </row>
    <row r="4673" spans="13:18" x14ac:dyDescent="0.25">
      <c r="M4673" s="20"/>
      <c r="N4673" s="20"/>
      <c r="O4673" s="20"/>
      <c r="P4673" s="20"/>
      <c r="Q4673" s="20"/>
      <c r="R4673" s="20"/>
    </row>
    <row r="4674" spans="13:18" x14ac:dyDescent="0.25">
      <c r="M4674" s="20"/>
      <c r="N4674" s="20"/>
      <c r="O4674" s="20"/>
      <c r="P4674" s="20"/>
      <c r="Q4674" s="20"/>
      <c r="R4674" s="20"/>
    </row>
    <row r="4675" spans="13:18" x14ac:dyDescent="0.25">
      <c r="M4675" s="20"/>
      <c r="N4675" s="20"/>
      <c r="O4675" s="20"/>
      <c r="P4675" s="20"/>
      <c r="Q4675" s="20"/>
      <c r="R4675" s="20"/>
    </row>
    <row r="4676" spans="13:18" x14ac:dyDescent="0.25">
      <c r="M4676" s="20"/>
      <c r="N4676" s="20"/>
      <c r="O4676" s="20"/>
      <c r="P4676" s="20"/>
      <c r="Q4676" s="20"/>
      <c r="R4676" s="20"/>
    </row>
    <row r="4677" spans="13:18" x14ac:dyDescent="0.25">
      <c r="M4677" s="20"/>
      <c r="N4677" s="20"/>
      <c r="O4677" s="20"/>
      <c r="P4677" s="20"/>
      <c r="Q4677" s="20"/>
      <c r="R4677" s="20"/>
    </row>
    <row r="4678" spans="13:18" x14ac:dyDescent="0.25">
      <c r="M4678" s="20"/>
      <c r="N4678" s="20"/>
      <c r="O4678" s="20"/>
      <c r="P4678" s="20"/>
      <c r="Q4678" s="20"/>
      <c r="R4678" s="20"/>
    </row>
    <row r="4679" spans="13:18" x14ac:dyDescent="0.25">
      <c r="M4679" s="20"/>
      <c r="N4679" s="20"/>
      <c r="O4679" s="20"/>
      <c r="P4679" s="20"/>
      <c r="Q4679" s="20"/>
      <c r="R4679" s="20"/>
    </row>
    <row r="4680" spans="13:18" x14ac:dyDescent="0.25">
      <c r="M4680" s="20"/>
      <c r="N4680" s="20"/>
      <c r="O4680" s="20"/>
      <c r="P4680" s="20"/>
      <c r="Q4680" s="20"/>
      <c r="R4680" s="20"/>
    </row>
    <row r="4681" spans="13:18" x14ac:dyDescent="0.25">
      <c r="M4681" s="20"/>
      <c r="N4681" s="20"/>
      <c r="O4681" s="20"/>
      <c r="P4681" s="20"/>
      <c r="Q4681" s="20"/>
      <c r="R4681" s="20"/>
    </row>
    <row r="4682" spans="13:18" x14ac:dyDescent="0.25">
      <c r="M4682" s="20"/>
      <c r="N4682" s="20"/>
      <c r="O4682" s="20"/>
      <c r="P4682" s="20"/>
      <c r="Q4682" s="20"/>
      <c r="R4682" s="20"/>
    </row>
    <row r="4683" spans="13:18" x14ac:dyDescent="0.25">
      <c r="M4683" s="20"/>
      <c r="N4683" s="20"/>
      <c r="O4683" s="20"/>
      <c r="P4683" s="20"/>
      <c r="Q4683" s="20"/>
      <c r="R4683" s="20"/>
    </row>
    <row r="4684" spans="13:18" x14ac:dyDescent="0.25">
      <c r="M4684" s="20"/>
      <c r="N4684" s="20"/>
      <c r="O4684" s="20"/>
      <c r="P4684" s="20"/>
      <c r="Q4684" s="20"/>
      <c r="R4684" s="20"/>
    </row>
    <row r="4685" spans="13:18" x14ac:dyDescent="0.25">
      <c r="M4685" s="20"/>
      <c r="N4685" s="20"/>
      <c r="O4685" s="20"/>
      <c r="P4685" s="20"/>
      <c r="Q4685" s="20"/>
      <c r="R4685" s="20"/>
    </row>
    <row r="4686" spans="13:18" x14ac:dyDescent="0.25">
      <c r="M4686" s="20"/>
      <c r="N4686" s="20"/>
      <c r="O4686" s="20"/>
      <c r="P4686" s="20"/>
      <c r="Q4686" s="20"/>
      <c r="R4686" s="20"/>
    </row>
    <row r="4687" spans="13:18" x14ac:dyDescent="0.25">
      <c r="M4687" s="20"/>
      <c r="N4687" s="20"/>
      <c r="O4687" s="20"/>
      <c r="P4687" s="20"/>
      <c r="Q4687" s="20"/>
      <c r="R4687" s="20"/>
    </row>
    <row r="4688" spans="13:18" x14ac:dyDescent="0.25">
      <c r="M4688" s="20"/>
      <c r="N4688" s="20"/>
      <c r="O4688" s="20"/>
      <c r="P4688" s="20"/>
      <c r="Q4688" s="20"/>
      <c r="R4688" s="20"/>
    </row>
    <row r="4689" spans="13:18" x14ac:dyDescent="0.25">
      <c r="M4689" s="20"/>
      <c r="N4689" s="20"/>
      <c r="O4689" s="20"/>
      <c r="P4689" s="20"/>
      <c r="Q4689" s="20"/>
      <c r="R4689" s="20"/>
    </row>
    <row r="4690" spans="13:18" x14ac:dyDescent="0.25">
      <c r="M4690" s="20"/>
      <c r="N4690" s="20"/>
      <c r="O4690" s="20"/>
      <c r="P4690" s="20"/>
      <c r="Q4690" s="20"/>
      <c r="R4690" s="20"/>
    </row>
    <row r="4691" spans="13:18" x14ac:dyDescent="0.25">
      <c r="M4691" s="20"/>
      <c r="N4691" s="20"/>
      <c r="O4691" s="20"/>
      <c r="P4691" s="20"/>
      <c r="Q4691" s="20"/>
      <c r="R4691" s="20"/>
    </row>
    <row r="4692" spans="13:18" x14ac:dyDescent="0.25">
      <c r="M4692" s="20"/>
      <c r="N4692" s="20"/>
      <c r="O4692" s="20"/>
      <c r="P4692" s="20"/>
      <c r="Q4692" s="20"/>
      <c r="R4692" s="20"/>
    </row>
    <row r="4693" spans="13:18" x14ac:dyDescent="0.25">
      <c r="M4693" s="20"/>
      <c r="N4693" s="20"/>
      <c r="O4693" s="20"/>
      <c r="P4693" s="20"/>
      <c r="Q4693" s="20"/>
      <c r="R4693" s="20"/>
    </row>
    <row r="4694" spans="13:18" x14ac:dyDescent="0.25">
      <c r="M4694" s="20"/>
      <c r="N4694" s="20"/>
      <c r="O4694" s="20"/>
      <c r="P4694" s="20"/>
      <c r="Q4694" s="20"/>
      <c r="R4694" s="20"/>
    </row>
    <row r="4695" spans="13:18" x14ac:dyDescent="0.25">
      <c r="M4695" s="20"/>
      <c r="N4695" s="20"/>
      <c r="O4695" s="20"/>
      <c r="P4695" s="20"/>
      <c r="Q4695" s="20"/>
      <c r="R4695" s="20"/>
    </row>
    <row r="4696" spans="13:18" x14ac:dyDescent="0.25">
      <c r="M4696" s="20"/>
      <c r="N4696" s="20"/>
      <c r="O4696" s="20"/>
      <c r="P4696" s="20"/>
      <c r="Q4696" s="20"/>
      <c r="R4696" s="20"/>
    </row>
    <row r="4697" spans="13:18" x14ac:dyDescent="0.25">
      <c r="M4697" s="20"/>
      <c r="N4697" s="20"/>
      <c r="O4697" s="20"/>
      <c r="P4697" s="20"/>
      <c r="Q4697" s="20"/>
      <c r="R4697" s="20"/>
    </row>
    <row r="4698" spans="13:18" x14ac:dyDescent="0.25">
      <c r="M4698" s="20"/>
      <c r="N4698" s="20"/>
      <c r="O4698" s="20"/>
      <c r="P4698" s="20"/>
      <c r="Q4698" s="20"/>
      <c r="R4698" s="20"/>
    </row>
    <row r="4699" spans="13:18" x14ac:dyDescent="0.25">
      <c r="M4699" s="20"/>
      <c r="N4699" s="20"/>
      <c r="O4699" s="20"/>
      <c r="P4699" s="20"/>
      <c r="Q4699" s="20"/>
      <c r="R4699" s="20"/>
    </row>
    <row r="4700" spans="13:18" x14ac:dyDescent="0.25">
      <c r="M4700" s="20"/>
      <c r="N4700" s="20"/>
      <c r="O4700" s="20"/>
      <c r="P4700" s="20"/>
      <c r="Q4700" s="20"/>
      <c r="R4700" s="20"/>
    </row>
    <row r="4701" spans="13:18" x14ac:dyDescent="0.25">
      <c r="M4701" s="20"/>
      <c r="N4701" s="20"/>
      <c r="O4701" s="20"/>
      <c r="P4701" s="20"/>
      <c r="Q4701" s="20"/>
      <c r="R4701" s="20"/>
    </row>
    <row r="4702" spans="13:18" x14ac:dyDescent="0.25">
      <c r="M4702" s="20"/>
      <c r="N4702" s="20"/>
      <c r="O4702" s="20"/>
      <c r="P4702" s="20"/>
      <c r="Q4702" s="20"/>
      <c r="R4702" s="20"/>
    </row>
    <row r="4703" spans="13:18" x14ac:dyDescent="0.25">
      <c r="M4703" s="20"/>
      <c r="N4703" s="20"/>
      <c r="O4703" s="20"/>
      <c r="P4703" s="20"/>
      <c r="Q4703" s="20"/>
      <c r="R4703" s="20"/>
    </row>
    <row r="4704" spans="13:18" x14ac:dyDescent="0.25">
      <c r="M4704" s="20"/>
      <c r="N4704" s="20"/>
      <c r="O4704" s="20"/>
      <c r="P4704" s="20"/>
      <c r="Q4704" s="20"/>
      <c r="R4704" s="20"/>
    </row>
    <row r="4705" spans="13:18" x14ac:dyDescent="0.25">
      <c r="M4705" s="20"/>
      <c r="N4705" s="20"/>
      <c r="O4705" s="20"/>
      <c r="P4705" s="20"/>
      <c r="Q4705" s="20"/>
      <c r="R4705" s="20"/>
    </row>
    <row r="4706" spans="13:18" x14ac:dyDescent="0.25">
      <c r="M4706" s="20"/>
      <c r="N4706" s="20"/>
      <c r="O4706" s="20"/>
      <c r="P4706" s="20"/>
      <c r="Q4706" s="20"/>
      <c r="R4706" s="20"/>
    </row>
    <row r="4707" spans="13:18" x14ac:dyDescent="0.25">
      <c r="M4707" s="20"/>
      <c r="N4707" s="20"/>
      <c r="O4707" s="20"/>
      <c r="P4707" s="20"/>
      <c r="Q4707" s="20"/>
      <c r="R4707" s="20"/>
    </row>
    <row r="4708" spans="13:18" x14ac:dyDescent="0.25">
      <c r="M4708" s="20"/>
      <c r="N4708" s="20"/>
      <c r="O4708" s="20"/>
      <c r="P4708" s="20"/>
      <c r="Q4708" s="20"/>
      <c r="R4708" s="20"/>
    </row>
    <row r="4709" spans="13:18" x14ac:dyDescent="0.25">
      <c r="M4709" s="20"/>
      <c r="N4709" s="20"/>
      <c r="O4709" s="20"/>
      <c r="P4709" s="20"/>
      <c r="Q4709" s="20"/>
      <c r="R4709" s="20"/>
    </row>
    <row r="4710" spans="13:18" x14ac:dyDescent="0.25">
      <c r="M4710" s="20"/>
      <c r="N4710" s="20"/>
      <c r="O4710" s="20"/>
      <c r="P4710" s="20"/>
      <c r="Q4710" s="20"/>
      <c r="R4710" s="20"/>
    </row>
    <row r="4711" spans="13:18" x14ac:dyDescent="0.25">
      <c r="M4711" s="20"/>
      <c r="N4711" s="20"/>
      <c r="O4711" s="20"/>
      <c r="P4711" s="20"/>
      <c r="Q4711" s="20"/>
      <c r="R4711" s="20"/>
    </row>
    <row r="4712" spans="13:18" x14ac:dyDescent="0.25">
      <c r="M4712" s="20"/>
      <c r="N4712" s="20"/>
      <c r="O4712" s="20"/>
      <c r="P4712" s="20"/>
      <c r="Q4712" s="20"/>
      <c r="R4712" s="20"/>
    </row>
    <row r="4713" spans="13:18" x14ac:dyDescent="0.25">
      <c r="M4713" s="20"/>
      <c r="N4713" s="20"/>
      <c r="O4713" s="20"/>
      <c r="P4713" s="20"/>
      <c r="Q4713" s="20"/>
      <c r="R4713" s="20"/>
    </row>
    <row r="4714" spans="13:18" x14ac:dyDescent="0.25">
      <c r="M4714" s="20"/>
      <c r="N4714" s="20"/>
      <c r="O4714" s="20"/>
      <c r="P4714" s="20"/>
      <c r="Q4714" s="20"/>
      <c r="R4714" s="20"/>
    </row>
    <row r="4715" spans="13:18" x14ac:dyDescent="0.25">
      <c r="M4715" s="20"/>
      <c r="N4715" s="20"/>
      <c r="O4715" s="20"/>
      <c r="P4715" s="20"/>
      <c r="Q4715" s="20"/>
      <c r="R4715" s="20"/>
    </row>
    <row r="4716" spans="13:18" x14ac:dyDescent="0.25">
      <c r="M4716" s="20"/>
      <c r="N4716" s="20"/>
      <c r="O4716" s="20"/>
      <c r="P4716" s="20"/>
      <c r="Q4716" s="20"/>
      <c r="R4716" s="20"/>
    </row>
    <row r="4717" spans="13:18" x14ac:dyDescent="0.25">
      <c r="M4717" s="20"/>
      <c r="N4717" s="20"/>
      <c r="O4717" s="20"/>
      <c r="P4717" s="20"/>
      <c r="Q4717" s="20"/>
      <c r="R4717" s="20"/>
    </row>
    <row r="4718" spans="13:18" x14ac:dyDescent="0.25">
      <c r="M4718" s="20"/>
      <c r="N4718" s="20"/>
      <c r="O4718" s="20"/>
      <c r="P4718" s="20"/>
      <c r="Q4718" s="20"/>
      <c r="R4718" s="20"/>
    </row>
    <row r="4719" spans="13:18" x14ac:dyDescent="0.25">
      <c r="M4719" s="20"/>
      <c r="N4719" s="20"/>
      <c r="O4719" s="20"/>
      <c r="P4719" s="20"/>
      <c r="Q4719" s="20"/>
      <c r="R4719" s="20"/>
    </row>
    <row r="4720" spans="13:18" x14ac:dyDescent="0.25">
      <c r="M4720" s="20"/>
      <c r="N4720" s="20"/>
      <c r="O4720" s="20"/>
      <c r="P4720" s="20"/>
      <c r="Q4720" s="20"/>
      <c r="R4720" s="20"/>
    </row>
    <row r="4721" spans="13:18" x14ac:dyDescent="0.25">
      <c r="M4721" s="20"/>
      <c r="N4721" s="20"/>
      <c r="O4721" s="20"/>
      <c r="P4721" s="20"/>
      <c r="Q4721" s="20"/>
      <c r="R4721" s="20"/>
    </row>
    <row r="4722" spans="13:18" x14ac:dyDescent="0.25">
      <c r="M4722" s="20"/>
      <c r="N4722" s="20"/>
      <c r="O4722" s="20"/>
      <c r="P4722" s="20"/>
      <c r="Q4722" s="20"/>
      <c r="R4722" s="20"/>
    </row>
    <row r="4723" spans="13:18" x14ac:dyDescent="0.25">
      <c r="M4723" s="20"/>
      <c r="N4723" s="20"/>
      <c r="O4723" s="20"/>
      <c r="P4723" s="20"/>
      <c r="Q4723" s="20"/>
      <c r="R4723" s="20"/>
    </row>
    <row r="4724" spans="13:18" x14ac:dyDescent="0.25">
      <c r="M4724" s="20"/>
      <c r="N4724" s="20"/>
      <c r="O4724" s="20"/>
      <c r="P4724" s="20"/>
      <c r="Q4724" s="20"/>
      <c r="R4724" s="20"/>
    </row>
    <row r="4725" spans="13:18" x14ac:dyDescent="0.25">
      <c r="M4725" s="20"/>
      <c r="N4725" s="20"/>
      <c r="O4725" s="20"/>
      <c r="P4725" s="20"/>
      <c r="Q4725" s="20"/>
      <c r="R4725" s="20"/>
    </row>
    <row r="4726" spans="13:18" x14ac:dyDescent="0.25">
      <c r="M4726" s="20"/>
      <c r="N4726" s="20"/>
      <c r="O4726" s="20"/>
      <c r="P4726" s="20"/>
      <c r="Q4726" s="20"/>
      <c r="R4726" s="20"/>
    </row>
    <row r="4727" spans="13:18" x14ac:dyDescent="0.25">
      <c r="M4727" s="20"/>
      <c r="N4727" s="20"/>
      <c r="O4727" s="20"/>
      <c r="P4727" s="20"/>
      <c r="Q4727" s="20"/>
      <c r="R4727" s="20"/>
    </row>
    <row r="4728" spans="13:18" x14ac:dyDescent="0.25">
      <c r="M4728" s="20"/>
      <c r="N4728" s="20"/>
      <c r="O4728" s="20"/>
      <c r="P4728" s="20"/>
      <c r="Q4728" s="20"/>
      <c r="R4728" s="20"/>
    </row>
    <row r="4729" spans="13:18" x14ac:dyDescent="0.25">
      <c r="M4729" s="20"/>
      <c r="N4729" s="20"/>
      <c r="O4729" s="20"/>
      <c r="P4729" s="20"/>
      <c r="Q4729" s="20"/>
      <c r="R4729" s="20"/>
    </row>
    <row r="4730" spans="13:18" x14ac:dyDescent="0.25">
      <c r="M4730" s="20"/>
      <c r="N4730" s="20"/>
      <c r="O4730" s="20"/>
      <c r="P4730" s="20"/>
      <c r="Q4730" s="20"/>
      <c r="R4730" s="20"/>
    </row>
    <row r="4731" spans="13:18" x14ac:dyDescent="0.25">
      <c r="M4731" s="20"/>
      <c r="N4731" s="20"/>
      <c r="O4731" s="20"/>
      <c r="P4731" s="20"/>
      <c r="Q4731" s="20"/>
      <c r="R4731" s="20"/>
    </row>
    <row r="4732" spans="13:18" x14ac:dyDescent="0.25">
      <c r="M4732" s="20"/>
      <c r="N4732" s="20"/>
      <c r="O4732" s="20"/>
      <c r="P4732" s="20"/>
      <c r="Q4732" s="20"/>
      <c r="R4732" s="20"/>
    </row>
    <row r="4733" spans="13:18" x14ac:dyDescent="0.25">
      <c r="M4733" s="20"/>
      <c r="N4733" s="20"/>
      <c r="O4733" s="20"/>
      <c r="P4733" s="20"/>
      <c r="Q4733" s="20"/>
      <c r="R4733" s="20"/>
    </row>
    <row r="4734" spans="13:18" x14ac:dyDescent="0.25">
      <c r="M4734" s="20"/>
      <c r="N4734" s="20"/>
      <c r="O4734" s="20"/>
      <c r="P4734" s="20"/>
      <c r="Q4734" s="20"/>
      <c r="R4734" s="20"/>
    </row>
    <row r="4735" spans="13:18" x14ac:dyDescent="0.25">
      <c r="M4735" s="20"/>
      <c r="N4735" s="20"/>
      <c r="O4735" s="20"/>
      <c r="P4735" s="20"/>
      <c r="Q4735" s="20"/>
      <c r="R4735" s="20"/>
    </row>
    <row r="4736" spans="13:18" x14ac:dyDescent="0.25">
      <c r="M4736" s="20"/>
      <c r="N4736" s="20"/>
      <c r="O4736" s="20"/>
      <c r="P4736" s="20"/>
      <c r="Q4736" s="20"/>
      <c r="R4736" s="20"/>
    </row>
    <row r="4737" spans="13:18" x14ac:dyDescent="0.25">
      <c r="M4737" s="20"/>
      <c r="N4737" s="20"/>
      <c r="O4737" s="20"/>
      <c r="P4737" s="20"/>
      <c r="Q4737" s="20"/>
      <c r="R4737" s="20"/>
    </row>
    <row r="4738" spans="13:18" x14ac:dyDescent="0.25">
      <c r="M4738" s="20"/>
      <c r="N4738" s="20"/>
      <c r="O4738" s="20"/>
      <c r="P4738" s="20"/>
      <c r="Q4738" s="20"/>
      <c r="R4738" s="20"/>
    </row>
    <row r="4739" spans="13:18" x14ac:dyDescent="0.25">
      <c r="M4739" s="20"/>
      <c r="N4739" s="20"/>
      <c r="O4739" s="20"/>
      <c r="P4739" s="20"/>
      <c r="Q4739" s="20"/>
      <c r="R4739" s="20"/>
    </row>
    <row r="4740" spans="13:18" x14ac:dyDescent="0.25">
      <c r="M4740" s="20"/>
      <c r="N4740" s="20"/>
      <c r="O4740" s="20"/>
      <c r="P4740" s="20"/>
      <c r="Q4740" s="20"/>
      <c r="R4740" s="20"/>
    </row>
    <row r="4741" spans="13:18" x14ac:dyDescent="0.25">
      <c r="M4741" s="20"/>
      <c r="N4741" s="20"/>
      <c r="O4741" s="20"/>
      <c r="P4741" s="20"/>
      <c r="Q4741" s="20"/>
      <c r="R4741" s="20"/>
    </row>
    <row r="4742" spans="13:18" x14ac:dyDescent="0.25">
      <c r="M4742" s="20"/>
      <c r="N4742" s="20"/>
      <c r="O4742" s="20"/>
      <c r="P4742" s="20"/>
      <c r="Q4742" s="20"/>
      <c r="R4742" s="20"/>
    </row>
    <row r="4743" spans="13:18" x14ac:dyDescent="0.25">
      <c r="M4743" s="20"/>
      <c r="N4743" s="20"/>
      <c r="O4743" s="20"/>
      <c r="P4743" s="20"/>
      <c r="Q4743" s="20"/>
      <c r="R4743" s="20"/>
    </row>
    <row r="4744" spans="13:18" x14ac:dyDescent="0.25">
      <c r="M4744" s="20"/>
      <c r="N4744" s="20"/>
      <c r="O4744" s="20"/>
      <c r="P4744" s="20"/>
      <c r="Q4744" s="20"/>
      <c r="R4744" s="20"/>
    </row>
    <row r="4745" spans="13:18" x14ac:dyDescent="0.25">
      <c r="M4745" s="20"/>
      <c r="N4745" s="20"/>
      <c r="O4745" s="20"/>
      <c r="P4745" s="20"/>
      <c r="Q4745" s="20"/>
      <c r="R4745" s="20"/>
    </row>
    <row r="4746" spans="13:18" x14ac:dyDescent="0.25">
      <c r="M4746" s="20"/>
      <c r="N4746" s="20"/>
      <c r="O4746" s="20"/>
      <c r="P4746" s="20"/>
      <c r="Q4746" s="20"/>
      <c r="R4746" s="20"/>
    </row>
    <row r="4747" spans="13:18" x14ac:dyDescent="0.25">
      <c r="M4747" s="20"/>
      <c r="N4747" s="20"/>
      <c r="O4747" s="20"/>
      <c r="P4747" s="20"/>
      <c r="Q4747" s="20"/>
      <c r="R4747" s="20"/>
    </row>
    <row r="4748" spans="13:18" x14ac:dyDescent="0.25">
      <c r="M4748" s="20"/>
      <c r="N4748" s="20"/>
      <c r="O4748" s="20"/>
      <c r="P4748" s="20"/>
      <c r="Q4748" s="20"/>
      <c r="R4748" s="20"/>
    </row>
    <row r="4749" spans="13:18" x14ac:dyDescent="0.25">
      <c r="M4749" s="20"/>
      <c r="N4749" s="20"/>
      <c r="O4749" s="20"/>
      <c r="P4749" s="20"/>
      <c r="Q4749" s="20"/>
      <c r="R4749" s="20"/>
    </row>
    <row r="4750" spans="13:18" x14ac:dyDescent="0.25">
      <c r="M4750" s="20"/>
      <c r="N4750" s="20"/>
      <c r="O4750" s="20"/>
      <c r="P4750" s="20"/>
      <c r="Q4750" s="20"/>
      <c r="R4750" s="20"/>
    </row>
    <row r="4751" spans="13:18" x14ac:dyDescent="0.25">
      <c r="M4751" s="20"/>
      <c r="N4751" s="20"/>
      <c r="O4751" s="20"/>
      <c r="P4751" s="20"/>
      <c r="Q4751" s="20"/>
      <c r="R4751" s="20"/>
    </row>
    <row r="4752" spans="13:18" x14ac:dyDescent="0.25">
      <c r="M4752" s="20"/>
      <c r="N4752" s="20"/>
      <c r="O4752" s="20"/>
      <c r="P4752" s="20"/>
      <c r="Q4752" s="20"/>
      <c r="R4752" s="20"/>
    </row>
    <row r="4753" spans="13:18" x14ac:dyDescent="0.25">
      <c r="M4753" s="20"/>
      <c r="N4753" s="20"/>
      <c r="O4753" s="20"/>
      <c r="P4753" s="20"/>
      <c r="Q4753" s="20"/>
      <c r="R4753" s="20"/>
    </row>
    <row r="4754" spans="13:18" x14ac:dyDescent="0.25">
      <c r="M4754" s="20"/>
      <c r="N4754" s="20"/>
      <c r="O4754" s="20"/>
      <c r="P4754" s="20"/>
      <c r="Q4754" s="20"/>
      <c r="R4754" s="20"/>
    </row>
    <row r="4755" spans="13:18" x14ac:dyDescent="0.25">
      <c r="M4755" s="20"/>
      <c r="N4755" s="20"/>
      <c r="O4755" s="20"/>
      <c r="P4755" s="20"/>
      <c r="Q4755" s="20"/>
      <c r="R4755" s="20"/>
    </row>
    <row r="4756" spans="13:18" x14ac:dyDescent="0.25">
      <c r="M4756" s="20"/>
      <c r="N4756" s="20"/>
      <c r="O4756" s="20"/>
      <c r="P4756" s="20"/>
      <c r="Q4756" s="20"/>
      <c r="R4756" s="20"/>
    </row>
    <row r="4757" spans="13:18" x14ac:dyDescent="0.25">
      <c r="M4757" s="20"/>
      <c r="N4757" s="20"/>
      <c r="O4757" s="20"/>
      <c r="P4757" s="20"/>
      <c r="Q4757" s="20"/>
      <c r="R4757" s="20"/>
    </row>
    <row r="4758" spans="13:18" x14ac:dyDescent="0.25">
      <c r="M4758" s="20"/>
      <c r="N4758" s="20"/>
      <c r="O4758" s="20"/>
      <c r="P4758" s="20"/>
      <c r="Q4758" s="20"/>
      <c r="R4758" s="20"/>
    </row>
    <row r="4759" spans="13:18" x14ac:dyDescent="0.25">
      <c r="M4759" s="20"/>
      <c r="N4759" s="20"/>
      <c r="O4759" s="20"/>
      <c r="P4759" s="20"/>
      <c r="Q4759" s="20"/>
      <c r="R4759" s="20"/>
    </row>
    <row r="4760" spans="13:18" x14ac:dyDescent="0.25">
      <c r="M4760" s="20"/>
      <c r="N4760" s="20"/>
      <c r="O4760" s="20"/>
      <c r="P4760" s="20"/>
      <c r="Q4760" s="20"/>
      <c r="R4760" s="20"/>
    </row>
    <row r="4761" spans="13:18" x14ac:dyDescent="0.25">
      <c r="M4761" s="20"/>
      <c r="N4761" s="20"/>
      <c r="O4761" s="20"/>
      <c r="P4761" s="20"/>
      <c r="Q4761" s="20"/>
      <c r="R4761" s="20"/>
    </row>
    <row r="4762" spans="13:18" x14ac:dyDescent="0.25">
      <c r="M4762" s="20"/>
      <c r="N4762" s="20"/>
      <c r="O4762" s="20"/>
      <c r="P4762" s="20"/>
      <c r="Q4762" s="20"/>
      <c r="R4762" s="20"/>
    </row>
    <row r="4763" spans="13:18" x14ac:dyDescent="0.25">
      <c r="M4763" s="20"/>
      <c r="N4763" s="20"/>
      <c r="O4763" s="20"/>
      <c r="P4763" s="20"/>
      <c r="Q4763" s="20"/>
      <c r="R4763" s="20"/>
    </row>
    <row r="4764" spans="13:18" x14ac:dyDescent="0.25">
      <c r="M4764" s="20"/>
      <c r="N4764" s="20"/>
      <c r="O4764" s="20"/>
      <c r="P4764" s="20"/>
      <c r="Q4764" s="20"/>
      <c r="R4764" s="20"/>
    </row>
    <row r="4765" spans="13:18" x14ac:dyDescent="0.25">
      <c r="M4765" s="20"/>
      <c r="N4765" s="20"/>
      <c r="O4765" s="20"/>
      <c r="P4765" s="20"/>
      <c r="Q4765" s="20"/>
      <c r="R4765" s="20"/>
    </row>
    <row r="4766" spans="13:18" x14ac:dyDescent="0.25">
      <c r="M4766" s="20"/>
      <c r="N4766" s="20"/>
      <c r="O4766" s="20"/>
      <c r="P4766" s="20"/>
      <c r="Q4766" s="20"/>
      <c r="R4766" s="20"/>
    </row>
    <row r="4767" spans="13:18" x14ac:dyDescent="0.25">
      <c r="M4767" s="20"/>
      <c r="N4767" s="20"/>
      <c r="O4767" s="20"/>
      <c r="P4767" s="20"/>
      <c r="Q4767" s="20"/>
      <c r="R4767" s="20"/>
    </row>
    <row r="4768" spans="13:18" x14ac:dyDescent="0.25">
      <c r="M4768" s="20"/>
      <c r="N4768" s="20"/>
      <c r="O4768" s="20"/>
      <c r="P4768" s="20"/>
      <c r="Q4768" s="20"/>
      <c r="R4768" s="20"/>
    </row>
    <row r="4769" spans="13:18" x14ac:dyDescent="0.25">
      <c r="M4769" s="20"/>
      <c r="N4769" s="20"/>
      <c r="O4769" s="20"/>
      <c r="P4769" s="20"/>
      <c r="Q4769" s="20"/>
      <c r="R4769" s="20"/>
    </row>
    <row r="4770" spans="13:18" x14ac:dyDescent="0.25">
      <c r="M4770" s="20"/>
      <c r="N4770" s="20"/>
      <c r="O4770" s="20"/>
      <c r="P4770" s="20"/>
      <c r="Q4770" s="20"/>
      <c r="R4770" s="20"/>
    </row>
    <row r="4771" spans="13:18" x14ac:dyDescent="0.25">
      <c r="M4771" s="20"/>
      <c r="N4771" s="20"/>
      <c r="O4771" s="20"/>
      <c r="P4771" s="20"/>
      <c r="Q4771" s="20"/>
      <c r="R4771" s="20"/>
    </row>
    <row r="4772" spans="13:18" x14ac:dyDescent="0.25">
      <c r="M4772" s="20"/>
      <c r="N4772" s="20"/>
      <c r="O4772" s="20"/>
      <c r="P4772" s="20"/>
      <c r="Q4772" s="20"/>
      <c r="R4772" s="20"/>
    </row>
    <row r="4773" spans="13:18" x14ac:dyDescent="0.25">
      <c r="M4773" s="20"/>
      <c r="N4773" s="20"/>
      <c r="O4773" s="20"/>
      <c r="P4773" s="20"/>
      <c r="Q4773" s="20"/>
      <c r="R4773" s="20"/>
    </row>
    <row r="4774" spans="13:18" x14ac:dyDescent="0.25">
      <c r="M4774" s="20"/>
      <c r="N4774" s="20"/>
      <c r="O4774" s="20"/>
      <c r="P4774" s="20"/>
      <c r="Q4774" s="20"/>
      <c r="R4774" s="20"/>
    </row>
    <row r="4775" spans="13:18" x14ac:dyDescent="0.25">
      <c r="M4775" s="20"/>
      <c r="N4775" s="20"/>
      <c r="O4775" s="20"/>
      <c r="P4775" s="20"/>
      <c r="Q4775" s="20"/>
      <c r="R4775" s="20"/>
    </row>
    <row r="4776" spans="13:18" x14ac:dyDescent="0.25">
      <c r="M4776" s="20"/>
      <c r="N4776" s="20"/>
      <c r="O4776" s="20"/>
      <c r="P4776" s="20"/>
      <c r="Q4776" s="20"/>
      <c r="R4776" s="20"/>
    </row>
    <row r="4777" spans="13:18" x14ac:dyDescent="0.25">
      <c r="M4777" s="20"/>
      <c r="N4777" s="20"/>
      <c r="O4777" s="20"/>
      <c r="P4777" s="20"/>
      <c r="Q4777" s="20"/>
      <c r="R4777" s="20"/>
    </row>
    <row r="4778" spans="13:18" x14ac:dyDescent="0.25">
      <c r="M4778" s="20"/>
      <c r="N4778" s="20"/>
      <c r="O4778" s="20"/>
      <c r="P4778" s="20"/>
      <c r="Q4778" s="20"/>
      <c r="R4778" s="20"/>
    </row>
    <row r="4779" spans="13:18" x14ac:dyDescent="0.25">
      <c r="M4779" s="20"/>
      <c r="N4779" s="20"/>
      <c r="O4779" s="20"/>
      <c r="P4779" s="20"/>
      <c r="Q4779" s="20"/>
      <c r="R4779" s="20"/>
    </row>
    <row r="4780" spans="13:18" x14ac:dyDescent="0.25">
      <c r="M4780" s="20"/>
      <c r="N4780" s="20"/>
      <c r="O4780" s="20"/>
      <c r="P4780" s="20"/>
      <c r="Q4780" s="20"/>
      <c r="R4780" s="20"/>
    </row>
    <row r="4781" spans="13:18" x14ac:dyDescent="0.25">
      <c r="M4781" s="20"/>
      <c r="N4781" s="20"/>
      <c r="O4781" s="20"/>
      <c r="P4781" s="20"/>
      <c r="Q4781" s="20"/>
      <c r="R4781" s="20"/>
    </row>
    <row r="4782" spans="13:18" x14ac:dyDescent="0.25">
      <c r="M4782" s="20"/>
      <c r="N4782" s="20"/>
      <c r="O4782" s="20"/>
      <c r="P4782" s="20"/>
      <c r="Q4782" s="20"/>
      <c r="R4782" s="20"/>
    </row>
    <row r="4783" spans="13:18" x14ac:dyDescent="0.25">
      <c r="M4783" s="20"/>
      <c r="N4783" s="20"/>
      <c r="O4783" s="20"/>
      <c r="P4783" s="20"/>
      <c r="Q4783" s="20"/>
      <c r="R4783" s="20"/>
    </row>
    <row r="4784" spans="13:18" x14ac:dyDescent="0.25">
      <c r="M4784" s="20"/>
      <c r="N4784" s="20"/>
      <c r="O4784" s="20"/>
      <c r="P4784" s="20"/>
      <c r="Q4784" s="20"/>
      <c r="R4784" s="20"/>
    </row>
    <row r="4785" spans="13:18" x14ac:dyDescent="0.25">
      <c r="M4785" s="20"/>
      <c r="N4785" s="20"/>
      <c r="O4785" s="20"/>
      <c r="P4785" s="20"/>
      <c r="Q4785" s="20"/>
      <c r="R4785" s="20"/>
    </row>
    <row r="4786" spans="13:18" x14ac:dyDescent="0.25">
      <c r="M4786" s="20"/>
      <c r="N4786" s="20"/>
      <c r="O4786" s="20"/>
      <c r="P4786" s="20"/>
      <c r="Q4786" s="20"/>
      <c r="R4786" s="20"/>
    </row>
    <row r="4787" spans="13:18" x14ac:dyDescent="0.25">
      <c r="M4787" s="20"/>
      <c r="N4787" s="20"/>
      <c r="O4787" s="20"/>
      <c r="P4787" s="20"/>
      <c r="Q4787" s="20"/>
      <c r="R4787" s="20"/>
    </row>
    <row r="4788" spans="13:18" x14ac:dyDescent="0.25">
      <c r="M4788" s="20"/>
      <c r="N4788" s="20"/>
      <c r="O4788" s="20"/>
      <c r="P4788" s="20"/>
      <c r="Q4788" s="20"/>
      <c r="R4788" s="20"/>
    </row>
    <row r="4789" spans="13:18" x14ac:dyDescent="0.25">
      <c r="M4789" s="20"/>
      <c r="N4789" s="20"/>
      <c r="O4789" s="20"/>
      <c r="P4789" s="20"/>
      <c r="Q4789" s="20"/>
      <c r="R4789" s="20"/>
    </row>
    <row r="4790" spans="13:18" x14ac:dyDescent="0.25">
      <c r="M4790" s="20"/>
      <c r="N4790" s="20"/>
      <c r="O4790" s="20"/>
      <c r="P4790" s="20"/>
      <c r="Q4790" s="20"/>
      <c r="R4790" s="20"/>
    </row>
    <row r="4791" spans="13:18" x14ac:dyDescent="0.25">
      <c r="M4791" s="20"/>
      <c r="N4791" s="20"/>
      <c r="O4791" s="20"/>
      <c r="P4791" s="20"/>
      <c r="Q4791" s="20"/>
      <c r="R4791" s="20"/>
    </row>
    <row r="4792" spans="13:18" x14ac:dyDescent="0.25">
      <c r="M4792" s="20"/>
      <c r="N4792" s="20"/>
      <c r="O4792" s="20"/>
      <c r="P4792" s="20"/>
      <c r="Q4792" s="20"/>
      <c r="R4792" s="20"/>
    </row>
    <row r="4793" spans="13:18" x14ac:dyDescent="0.25">
      <c r="M4793" s="20"/>
      <c r="N4793" s="20"/>
      <c r="O4793" s="20"/>
      <c r="P4793" s="20"/>
      <c r="Q4793" s="20"/>
      <c r="R4793" s="20"/>
    </row>
    <row r="4794" spans="13:18" x14ac:dyDescent="0.25">
      <c r="M4794" s="20"/>
      <c r="N4794" s="20"/>
      <c r="O4794" s="20"/>
      <c r="P4794" s="20"/>
      <c r="Q4794" s="20"/>
      <c r="R4794" s="20"/>
    </row>
    <row r="4795" spans="13:18" x14ac:dyDescent="0.25">
      <c r="M4795" s="20"/>
      <c r="N4795" s="20"/>
      <c r="O4795" s="20"/>
      <c r="P4795" s="20"/>
      <c r="Q4795" s="20"/>
      <c r="R4795" s="20"/>
    </row>
    <row r="4796" spans="13:18" x14ac:dyDescent="0.25">
      <c r="M4796" s="20"/>
      <c r="N4796" s="20"/>
      <c r="O4796" s="20"/>
      <c r="P4796" s="20"/>
      <c r="Q4796" s="20"/>
      <c r="R4796" s="20"/>
    </row>
    <row r="4797" spans="13:18" x14ac:dyDescent="0.25">
      <c r="M4797" s="20"/>
      <c r="N4797" s="20"/>
      <c r="O4797" s="20"/>
      <c r="P4797" s="20"/>
      <c r="Q4797" s="20"/>
      <c r="R4797" s="20"/>
    </row>
    <row r="4798" spans="13:18" x14ac:dyDescent="0.25">
      <c r="M4798" s="20"/>
      <c r="N4798" s="20"/>
      <c r="O4798" s="20"/>
      <c r="P4798" s="20"/>
      <c r="Q4798" s="20"/>
      <c r="R4798" s="20"/>
    </row>
    <row r="4799" spans="13:18" x14ac:dyDescent="0.25">
      <c r="M4799" s="20"/>
      <c r="N4799" s="20"/>
      <c r="O4799" s="20"/>
      <c r="P4799" s="20"/>
      <c r="Q4799" s="20"/>
      <c r="R4799" s="20"/>
    </row>
    <row r="4800" spans="13:18" x14ac:dyDescent="0.25">
      <c r="M4800" s="20"/>
      <c r="N4800" s="20"/>
      <c r="O4800" s="20"/>
      <c r="P4800" s="20"/>
      <c r="Q4800" s="20"/>
      <c r="R4800" s="20"/>
    </row>
    <row r="4801" spans="13:18" x14ac:dyDescent="0.25">
      <c r="M4801" s="20"/>
      <c r="N4801" s="20"/>
      <c r="O4801" s="20"/>
      <c r="P4801" s="20"/>
      <c r="Q4801" s="20"/>
      <c r="R4801" s="20"/>
    </row>
    <row r="4802" spans="13:18" x14ac:dyDescent="0.25">
      <c r="M4802" s="20"/>
      <c r="N4802" s="20"/>
      <c r="O4802" s="20"/>
      <c r="P4802" s="20"/>
      <c r="Q4802" s="20"/>
      <c r="R4802" s="20"/>
    </row>
    <row r="4803" spans="13:18" x14ac:dyDescent="0.25">
      <c r="M4803" s="20"/>
      <c r="N4803" s="20"/>
      <c r="O4803" s="20"/>
      <c r="P4803" s="20"/>
      <c r="Q4803" s="20"/>
      <c r="R4803" s="20"/>
    </row>
    <row r="4804" spans="13:18" x14ac:dyDescent="0.25">
      <c r="M4804" s="20"/>
      <c r="N4804" s="20"/>
      <c r="O4804" s="20"/>
      <c r="P4804" s="20"/>
      <c r="Q4804" s="20"/>
      <c r="R4804" s="20"/>
    </row>
    <row r="4805" spans="13:18" x14ac:dyDescent="0.25">
      <c r="M4805" s="20"/>
      <c r="N4805" s="20"/>
      <c r="O4805" s="20"/>
      <c r="P4805" s="20"/>
      <c r="Q4805" s="20"/>
      <c r="R4805" s="20"/>
    </row>
    <row r="4806" spans="13:18" x14ac:dyDescent="0.25">
      <c r="M4806" s="20"/>
      <c r="N4806" s="20"/>
      <c r="O4806" s="20"/>
      <c r="P4806" s="20"/>
      <c r="Q4806" s="20"/>
      <c r="R4806" s="20"/>
    </row>
    <row r="4807" spans="13:18" x14ac:dyDescent="0.25">
      <c r="M4807" s="20"/>
      <c r="N4807" s="20"/>
      <c r="O4807" s="20"/>
      <c r="P4807" s="20"/>
      <c r="Q4807" s="20"/>
      <c r="R4807" s="20"/>
    </row>
    <row r="4808" spans="13:18" x14ac:dyDescent="0.25">
      <c r="M4808" s="20"/>
      <c r="N4808" s="20"/>
      <c r="O4808" s="20"/>
      <c r="P4808" s="20"/>
      <c r="Q4808" s="20"/>
      <c r="R4808" s="20"/>
    </row>
    <row r="4809" spans="13:18" x14ac:dyDescent="0.25">
      <c r="M4809" s="20"/>
      <c r="N4809" s="20"/>
      <c r="O4809" s="20"/>
      <c r="P4809" s="20"/>
      <c r="Q4809" s="20"/>
      <c r="R4809" s="20"/>
    </row>
    <row r="4810" spans="13:18" x14ac:dyDescent="0.25">
      <c r="M4810" s="20"/>
      <c r="N4810" s="20"/>
      <c r="O4810" s="20"/>
      <c r="P4810" s="20"/>
      <c r="Q4810" s="20"/>
      <c r="R4810" s="20"/>
    </row>
    <row r="4811" spans="13:18" x14ac:dyDescent="0.25">
      <c r="M4811" s="20"/>
      <c r="N4811" s="20"/>
      <c r="O4811" s="20"/>
      <c r="P4811" s="20"/>
      <c r="Q4811" s="20"/>
      <c r="R4811" s="20"/>
    </row>
    <row r="4812" spans="13:18" x14ac:dyDescent="0.25">
      <c r="M4812" s="20"/>
      <c r="N4812" s="20"/>
      <c r="O4812" s="20"/>
      <c r="P4812" s="20"/>
      <c r="Q4812" s="20"/>
      <c r="R4812" s="20"/>
    </row>
    <row r="4813" spans="13:18" x14ac:dyDescent="0.25">
      <c r="M4813" s="20"/>
      <c r="N4813" s="20"/>
      <c r="O4813" s="20"/>
      <c r="P4813" s="20"/>
      <c r="Q4813" s="20"/>
      <c r="R4813" s="20"/>
    </row>
    <row r="4814" spans="13:18" x14ac:dyDescent="0.25">
      <c r="M4814" s="20"/>
      <c r="N4814" s="20"/>
      <c r="O4814" s="20"/>
      <c r="P4814" s="20"/>
      <c r="Q4814" s="20"/>
      <c r="R4814" s="20"/>
    </row>
    <row r="4815" spans="13:18" x14ac:dyDescent="0.25">
      <c r="M4815" s="20"/>
      <c r="N4815" s="20"/>
      <c r="O4815" s="20"/>
      <c r="P4815" s="20"/>
      <c r="Q4815" s="20"/>
      <c r="R4815" s="20"/>
    </row>
    <row r="4816" spans="13:18" x14ac:dyDescent="0.25">
      <c r="M4816" s="20"/>
      <c r="N4816" s="20"/>
      <c r="O4816" s="20"/>
      <c r="P4816" s="20"/>
      <c r="Q4816" s="20"/>
      <c r="R4816" s="20"/>
    </row>
    <row r="4817" spans="13:18" x14ac:dyDescent="0.25">
      <c r="M4817" s="20"/>
      <c r="N4817" s="20"/>
      <c r="O4817" s="20"/>
      <c r="P4817" s="20"/>
      <c r="Q4817" s="20"/>
      <c r="R4817" s="20"/>
    </row>
    <row r="4818" spans="13:18" x14ac:dyDescent="0.25">
      <c r="M4818" s="20"/>
      <c r="N4818" s="20"/>
      <c r="O4818" s="20"/>
      <c r="P4818" s="20"/>
      <c r="Q4818" s="20"/>
      <c r="R4818" s="20"/>
    </row>
    <row r="4819" spans="13:18" x14ac:dyDescent="0.25">
      <c r="M4819" s="20"/>
      <c r="N4819" s="20"/>
      <c r="O4819" s="20"/>
      <c r="P4819" s="20"/>
      <c r="Q4819" s="20"/>
      <c r="R4819" s="20"/>
    </row>
    <row r="4820" spans="13:18" x14ac:dyDescent="0.25">
      <c r="M4820" s="20"/>
      <c r="N4820" s="20"/>
      <c r="O4820" s="20"/>
      <c r="P4820" s="20"/>
      <c r="Q4820" s="20"/>
      <c r="R4820" s="20"/>
    </row>
    <row r="4821" spans="13:18" x14ac:dyDescent="0.25">
      <c r="M4821" s="20"/>
      <c r="N4821" s="20"/>
      <c r="O4821" s="20"/>
      <c r="P4821" s="20"/>
      <c r="Q4821" s="20"/>
      <c r="R4821" s="20"/>
    </row>
    <row r="4822" spans="13:18" x14ac:dyDescent="0.25">
      <c r="M4822" s="20"/>
      <c r="N4822" s="20"/>
      <c r="O4822" s="20"/>
      <c r="P4822" s="20"/>
      <c r="Q4822" s="20"/>
      <c r="R4822" s="20"/>
    </row>
    <row r="4823" spans="13:18" x14ac:dyDescent="0.25">
      <c r="M4823" s="20"/>
      <c r="N4823" s="20"/>
      <c r="O4823" s="20"/>
      <c r="P4823" s="20"/>
      <c r="Q4823" s="20"/>
      <c r="R4823" s="20"/>
    </row>
    <row r="4824" spans="13:18" x14ac:dyDescent="0.25">
      <c r="M4824" s="20"/>
      <c r="N4824" s="20"/>
      <c r="O4824" s="20"/>
      <c r="P4824" s="20"/>
      <c r="Q4824" s="20"/>
      <c r="R4824" s="20"/>
    </row>
    <row r="4825" spans="13:18" x14ac:dyDescent="0.25">
      <c r="M4825" s="20"/>
      <c r="N4825" s="20"/>
      <c r="O4825" s="20"/>
      <c r="P4825" s="20"/>
      <c r="Q4825" s="20"/>
      <c r="R4825" s="20"/>
    </row>
    <row r="4826" spans="13:18" x14ac:dyDescent="0.25">
      <c r="M4826" s="20"/>
      <c r="N4826" s="20"/>
      <c r="O4826" s="20"/>
      <c r="P4826" s="20"/>
      <c r="Q4826" s="20"/>
      <c r="R4826" s="20"/>
    </row>
    <row r="4827" spans="13:18" x14ac:dyDescent="0.25">
      <c r="M4827" s="20"/>
      <c r="N4827" s="20"/>
      <c r="O4827" s="20"/>
      <c r="P4827" s="20"/>
      <c r="Q4827" s="20"/>
      <c r="R4827" s="20"/>
    </row>
    <row r="4828" spans="13:18" x14ac:dyDescent="0.25">
      <c r="M4828" s="20"/>
      <c r="N4828" s="20"/>
      <c r="O4828" s="20"/>
      <c r="P4828" s="20"/>
      <c r="Q4828" s="20"/>
      <c r="R4828" s="20"/>
    </row>
    <row r="4829" spans="13:18" x14ac:dyDescent="0.25">
      <c r="M4829" s="20"/>
      <c r="N4829" s="20"/>
      <c r="O4829" s="20"/>
      <c r="P4829" s="20"/>
      <c r="Q4829" s="20"/>
      <c r="R4829" s="20"/>
    </row>
    <row r="4830" spans="13:18" x14ac:dyDescent="0.25">
      <c r="M4830" s="20"/>
      <c r="N4830" s="20"/>
      <c r="O4830" s="20"/>
      <c r="P4830" s="20"/>
      <c r="Q4830" s="20"/>
      <c r="R4830" s="20"/>
    </row>
    <row r="4831" spans="13:18" x14ac:dyDescent="0.25">
      <c r="M4831" s="20"/>
      <c r="N4831" s="20"/>
      <c r="O4831" s="20"/>
      <c r="P4831" s="20"/>
      <c r="Q4831" s="20"/>
      <c r="R4831" s="20"/>
    </row>
    <row r="4832" spans="13:18" x14ac:dyDescent="0.25">
      <c r="M4832" s="20"/>
      <c r="N4832" s="20"/>
      <c r="O4832" s="20"/>
      <c r="P4832" s="20"/>
      <c r="Q4832" s="20"/>
      <c r="R4832" s="20"/>
    </row>
    <row r="4833" spans="13:18" x14ac:dyDescent="0.25">
      <c r="M4833" s="20"/>
      <c r="N4833" s="20"/>
      <c r="O4833" s="20"/>
      <c r="P4833" s="20"/>
      <c r="Q4833" s="20"/>
      <c r="R4833" s="20"/>
    </row>
    <row r="4834" spans="13:18" x14ac:dyDescent="0.25">
      <c r="M4834" s="20"/>
      <c r="N4834" s="20"/>
      <c r="O4834" s="20"/>
      <c r="P4834" s="20"/>
      <c r="Q4834" s="20"/>
      <c r="R4834" s="20"/>
    </row>
    <row r="4835" spans="13:18" x14ac:dyDescent="0.25">
      <c r="M4835" s="20"/>
      <c r="N4835" s="20"/>
      <c r="O4835" s="20"/>
      <c r="P4835" s="20"/>
      <c r="Q4835" s="20"/>
      <c r="R4835" s="20"/>
    </row>
    <row r="4836" spans="13:18" x14ac:dyDescent="0.25">
      <c r="M4836" s="20"/>
      <c r="N4836" s="20"/>
      <c r="O4836" s="20"/>
      <c r="P4836" s="20"/>
      <c r="Q4836" s="20"/>
      <c r="R4836" s="20"/>
    </row>
    <row r="4837" spans="13:18" x14ac:dyDescent="0.25">
      <c r="M4837" s="20"/>
      <c r="N4837" s="20"/>
      <c r="O4837" s="20"/>
      <c r="P4837" s="20"/>
      <c r="Q4837" s="20"/>
      <c r="R4837" s="20"/>
    </row>
    <row r="4838" spans="13:18" x14ac:dyDescent="0.25">
      <c r="M4838" s="20"/>
      <c r="N4838" s="20"/>
      <c r="O4838" s="20"/>
      <c r="P4838" s="20"/>
      <c r="Q4838" s="20"/>
      <c r="R4838" s="20"/>
    </row>
    <row r="4839" spans="13:18" x14ac:dyDescent="0.25">
      <c r="M4839" s="20"/>
      <c r="N4839" s="20"/>
      <c r="O4839" s="20"/>
      <c r="P4839" s="20"/>
      <c r="Q4839" s="20"/>
      <c r="R4839" s="20"/>
    </row>
    <row r="4840" spans="13:18" x14ac:dyDescent="0.25">
      <c r="M4840" s="20"/>
      <c r="N4840" s="20"/>
      <c r="O4840" s="20"/>
      <c r="P4840" s="20"/>
      <c r="Q4840" s="20"/>
      <c r="R4840" s="20"/>
    </row>
    <row r="4841" spans="13:18" x14ac:dyDescent="0.25">
      <c r="M4841" s="20"/>
      <c r="N4841" s="20"/>
      <c r="O4841" s="20"/>
      <c r="P4841" s="20"/>
      <c r="Q4841" s="20"/>
      <c r="R4841" s="20"/>
    </row>
    <row r="4842" spans="13:18" x14ac:dyDescent="0.25">
      <c r="M4842" s="20"/>
      <c r="N4842" s="20"/>
      <c r="O4842" s="20"/>
      <c r="P4842" s="20"/>
      <c r="Q4842" s="20"/>
      <c r="R4842" s="20"/>
    </row>
    <row r="4843" spans="13:18" x14ac:dyDescent="0.25">
      <c r="M4843" s="20"/>
      <c r="N4843" s="20"/>
      <c r="O4843" s="20"/>
      <c r="P4843" s="20"/>
      <c r="Q4843" s="20"/>
      <c r="R4843" s="20"/>
    </row>
    <row r="4844" spans="13:18" x14ac:dyDescent="0.25">
      <c r="M4844" s="20"/>
      <c r="N4844" s="20"/>
      <c r="O4844" s="20"/>
      <c r="P4844" s="20"/>
      <c r="Q4844" s="20"/>
      <c r="R4844" s="20"/>
    </row>
    <row r="4845" spans="13:18" x14ac:dyDescent="0.25">
      <c r="M4845" s="20"/>
      <c r="N4845" s="20"/>
      <c r="O4845" s="20"/>
      <c r="P4845" s="20"/>
      <c r="Q4845" s="20"/>
      <c r="R4845" s="20"/>
    </row>
    <row r="4846" spans="13:18" x14ac:dyDescent="0.25">
      <c r="M4846" s="20"/>
      <c r="N4846" s="20"/>
      <c r="O4846" s="20"/>
      <c r="P4846" s="20"/>
      <c r="Q4846" s="20"/>
      <c r="R4846" s="20"/>
    </row>
    <row r="4847" spans="13:18" x14ac:dyDescent="0.25">
      <c r="M4847" s="20"/>
      <c r="N4847" s="20"/>
      <c r="O4847" s="20"/>
      <c r="P4847" s="20"/>
      <c r="Q4847" s="20"/>
      <c r="R4847" s="20"/>
    </row>
    <row r="4848" spans="13:18" x14ac:dyDescent="0.25">
      <c r="M4848" s="20"/>
      <c r="N4848" s="20"/>
      <c r="O4848" s="20"/>
      <c r="P4848" s="20"/>
      <c r="Q4848" s="20"/>
      <c r="R4848" s="20"/>
    </row>
    <row r="4849" spans="13:18" x14ac:dyDescent="0.25">
      <c r="M4849" s="20"/>
      <c r="N4849" s="20"/>
      <c r="O4849" s="20"/>
      <c r="P4849" s="20"/>
      <c r="Q4849" s="20"/>
      <c r="R4849" s="20"/>
    </row>
    <row r="4850" spans="13:18" x14ac:dyDescent="0.25">
      <c r="M4850" s="20"/>
      <c r="N4850" s="20"/>
      <c r="O4850" s="20"/>
      <c r="P4850" s="20"/>
      <c r="Q4850" s="20"/>
      <c r="R4850" s="20"/>
    </row>
    <row r="4851" spans="13:18" x14ac:dyDescent="0.25">
      <c r="M4851" s="20"/>
      <c r="N4851" s="20"/>
      <c r="O4851" s="20"/>
      <c r="P4851" s="20"/>
      <c r="Q4851" s="20"/>
      <c r="R4851" s="20"/>
    </row>
    <row r="4852" spans="13:18" x14ac:dyDescent="0.25">
      <c r="M4852" s="20"/>
      <c r="N4852" s="20"/>
      <c r="O4852" s="20"/>
      <c r="P4852" s="20"/>
      <c r="Q4852" s="20"/>
      <c r="R4852" s="20"/>
    </row>
    <row r="4853" spans="13:18" x14ac:dyDescent="0.25">
      <c r="M4853" s="20"/>
      <c r="N4853" s="20"/>
      <c r="O4853" s="20"/>
      <c r="P4853" s="20"/>
      <c r="Q4853" s="20"/>
      <c r="R4853" s="20"/>
    </row>
    <row r="4854" spans="13:18" x14ac:dyDescent="0.25">
      <c r="M4854" s="20"/>
      <c r="N4854" s="20"/>
      <c r="O4854" s="20"/>
      <c r="P4854" s="20"/>
      <c r="Q4854" s="20"/>
      <c r="R4854" s="20"/>
    </row>
    <row r="4855" spans="13:18" x14ac:dyDescent="0.25">
      <c r="M4855" s="20"/>
      <c r="N4855" s="20"/>
      <c r="O4855" s="20"/>
      <c r="P4855" s="20"/>
      <c r="Q4855" s="20"/>
      <c r="R4855" s="20"/>
    </row>
    <row r="4856" spans="13:18" x14ac:dyDescent="0.25">
      <c r="M4856" s="20"/>
      <c r="N4856" s="20"/>
      <c r="O4856" s="20"/>
      <c r="P4856" s="20"/>
      <c r="Q4856" s="20"/>
      <c r="R4856" s="20"/>
    </row>
    <row r="4857" spans="13:18" x14ac:dyDescent="0.25">
      <c r="M4857" s="20"/>
      <c r="N4857" s="20"/>
      <c r="O4857" s="20"/>
      <c r="P4857" s="20"/>
      <c r="Q4857" s="20"/>
      <c r="R4857" s="20"/>
    </row>
    <row r="4858" spans="13:18" x14ac:dyDescent="0.25">
      <c r="M4858" s="20"/>
      <c r="N4858" s="20"/>
      <c r="O4858" s="20"/>
      <c r="P4858" s="20"/>
      <c r="Q4858" s="20"/>
      <c r="R4858" s="20"/>
    </row>
    <row r="4859" spans="13:18" x14ac:dyDescent="0.25">
      <c r="M4859" s="20"/>
      <c r="N4859" s="20"/>
      <c r="O4859" s="20"/>
      <c r="P4859" s="20"/>
      <c r="Q4859" s="20"/>
      <c r="R4859" s="20"/>
    </row>
    <row r="4860" spans="13:18" x14ac:dyDescent="0.25">
      <c r="M4860" s="20"/>
      <c r="N4860" s="20"/>
      <c r="O4860" s="20"/>
      <c r="P4860" s="20"/>
      <c r="Q4860" s="20"/>
      <c r="R4860" s="20"/>
    </row>
    <row r="4861" spans="13:18" x14ac:dyDescent="0.25">
      <c r="M4861" s="20"/>
      <c r="N4861" s="20"/>
      <c r="O4861" s="20"/>
      <c r="P4861" s="20"/>
      <c r="Q4861" s="20"/>
      <c r="R4861" s="20"/>
    </row>
    <row r="4862" spans="13:18" x14ac:dyDescent="0.25">
      <c r="M4862" s="20"/>
      <c r="N4862" s="20"/>
      <c r="O4862" s="20"/>
      <c r="P4862" s="20"/>
      <c r="Q4862" s="20"/>
      <c r="R4862" s="20"/>
    </row>
    <row r="4863" spans="13:18" x14ac:dyDescent="0.25">
      <c r="M4863" s="20"/>
      <c r="N4863" s="20"/>
      <c r="O4863" s="20"/>
      <c r="P4863" s="20"/>
      <c r="Q4863" s="20"/>
      <c r="R4863" s="20"/>
    </row>
    <row r="4864" spans="13:18" x14ac:dyDescent="0.25">
      <c r="M4864" s="20"/>
      <c r="N4864" s="20"/>
      <c r="O4864" s="20"/>
      <c r="P4864" s="20"/>
      <c r="Q4864" s="20"/>
      <c r="R4864" s="20"/>
    </row>
    <row r="4865" spans="13:18" x14ac:dyDescent="0.25">
      <c r="M4865" s="20"/>
      <c r="N4865" s="20"/>
      <c r="O4865" s="20"/>
      <c r="P4865" s="20"/>
      <c r="Q4865" s="20"/>
      <c r="R4865" s="20"/>
    </row>
    <row r="4866" spans="13:18" x14ac:dyDescent="0.25">
      <c r="M4866" s="20"/>
      <c r="N4866" s="20"/>
      <c r="O4866" s="20"/>
      <c r="P4866" s="20"/>
      <c r="Q4866" s="20"/>
      <c r="R4866" s="20"/>
    </row>
    <row r="4867" spans="13:18" x14ac:dyDescent="0.25">
      <c r="M4867" s="20"/>
      <c r="N4867" s="20"/>
      <c r="O4867" s="20"/>
      <c r="P4867" s="20"/>
      <c r="Q4867" s="20"/>
      <c r="R4867" s="20"/>
    </row>
    <row r="4868" spans="13:18" x14ac:dyDescent="0.25">
      <c r="M4868" s="20"/>
      <c r="N4868" s="20"/>
      <c r="O4868" s="20"/>
      <c r="P4868" s="20"/>
      <c r="Q4868" s="20"/>
      <c r="R4868" s="20"/>
    </row>
    <row r="4869" spans="13:18" x14ac:dyDescent="0.25">
      <c r="M4869" s="20"/>
      <c r="N4869" s="20"/>
      <c r="O4869" s="20"/>
      <c r="P4869" s="20"/>
      <c r="Q4869" s="20"/>
      <c r="R4869" s="20"/>
    </row>
    <row r="4870" spans="13:18" x14ac:dyDescent="0.25">
      <c r="M4870" s="20"/>
      <c r="N4870" s="20"/>
      <c r="O4870" s="20"/>
      <c r="P4870" s="20"/>
      <c r="Q4870" s="20"/>
      <c r="R4870" s="20"/>
    </row>
    <row r="4871" spans="13:18" x14ac:dyDescent="0.25">
      <c r="M4871" s="20"/>
      <c r="N4871" s="20"/>
      <c r="O4871" s="20"/>
      <c r="P4871" s="20"/>
      <c r="Q4871" s="20"/>
      <c r="R4871" s="20"/>
    </row>
    <row r="4872" spans="13:18" x14ac:dyDescent="0.25">
      <c r="M4872" s="20"/>
      <c r="N4872" s="20"/>
      <c r="O4872" s="20"/>
      <c r="P4872" s="20"/>
      <c r="Q4872" s="20"/>
      <c r="R4872" s="20"/>
    </row>
    <row r="4873" spans="13:18" x14ac:dyDescent="0.25">
      <c r="M4873" s="20"/>
      <c r="N4873" s="20"/>
      <c r="O4873" s="20"/>
      <c r="P4873" s="20"/>
      <c r="Q4873" s="20"/>
      <c r="R4873" s="20"/>
    </row>
    <row r="4874" spans="13:18" x14ac:dyDescent="0.25">
      <c r="M4874" s="20"/>
      <c r="N4874" s="20"/>
      <c r="O4874" s="20"/>
      <c r="P4874" s="20"/>
      <c r="Q4874" s="20"/>
      <c r="R4874" s="20"/>
    </row>
    <row r="4875" spans="13:18" x14ac:dyDescent="0.25">
      <c r="M4875" s="20"/>
      <c r="N4875" s="20"/>
      <c r="O4875" s="20"/>
      <c r="P4875" s="20"/>
      <c r="Q4875" s="20"/>
      <c r="R4875" s="20"/>
    </row>
    <row r="4876" spans="13:18" x14ac:dyDescent="0.25">
      <c r="M4876" s="20"/>
      <c r="N4876" s="20"/>
      <c r="O4876" s="20"/>
      <c r="P4876" s="20"/>
      <c r="Q4876" s="20"/>
      <c r="R4876" s="20"/>
    </row>
    <row r="4877" spans="13:18" x14ac:dyDescent="0.25">
      <c r="M4877" s="20"/>
      <c r="N4877" s="20"/>
      <c r="O4877" s="20"/>
      <c r="P4877" s="20"/>
      <c r="Q4877" s="20"/>
      <c r="R4877" s="20"/>
    </row>
    <row r="4878" spans="13:18" x14ac:dyDescent="0.25">
      <c r="M4878" s="20"/>
      <c r="N4878" s="20"/>
      <c r="O4878" s="20"/>
      <c r="P4878" s="20"/>
      <c r="Q4878" s="20"/>
      <c r="R4878" s="20"/>
    </row>
    <row r="4879" spans="13:18" x14ac:dyDescent="0.25">
      <c r="M4879" s="20"/>
      <c r="N4879" s="20"/>
      <c r="O4879" s="20"/>
      <c r="P4879" s="20"/>
      <c r="Q4879" s="20"/>
      <c r="R4879" s="20"/>
    </row>
    <row r="4880" spans="13:18" x14ac:dyDescent="0.25">
      <c r="M4880" s="20"/>
      <c r="N4880" s="20"/>
      <c r="O4880" s="20"/>
      <c r="P4880" s="20"/>
      <c r="Q4880" s="20"/>
      <c r="R4880" s="20"/>
    </row>
    <row r="4881" spans="13:18" x14ac:dyDescent="0.25">
      <c r="M4881" s="20"/>
      <c r="N4881" s="20"/>
      <c r="O4881" s="20"/>
      <c r="P4881" s="20"/>
      <c r="Q4881" s="20"/>
      <c r="R4881" s="20"/>
    </row>
    <row r="4882" spans="13:18" x14ac:dyDescent="0.25">
      <c r="M4882" s="20"/>
      <c r="N4882" s="20"/>
      <c r="O4882" s="20"/>
      <c r="P4882" s="20"/>
      <c r="Q4882" s="20"/>
      <c r="R4882" s="20"/>
    </row>
    <row r="4883" spans="13:18" x14ac:dyDescent="0.25">
      <c r="M4883" s="20"/>
      <c r="N4883" s="20"/>
      <c r="O4883" s="20"/>
      <c r="P4883" s="20"/>
      <c r="Q4883" s="20"/>
      <c r="R4883" s="20"/>
    </row>
    <row r="4884" spans="13:18" x14ac:dyDescent="0.25">
      <c r="M4884" s="20"/>
      <c r="N4884" s="20"/>
      <c r="O4884" s="20"/>
      <c r="P4884" s="20"/>
      <c r="Q4884" s="20"/>
      <c r="R4884" s="20"/>
    </row>
    <row r="4885" spans="13:18" x14ac:dyDescent="0.25">
      <c r="M4885" s="20"/>
      <c r="N4885" s="20"/>
      <c r="O4885" s="20"/>
      <c r="P4885" s="20"/>
      <c r="Q4885" s="20"/>
      <c r="R4885" s="20"/>
    </row>
    <row r="4886" spans="13:18" x14ac:dyDescent="0.25">
      <c r="M4886" s="20"/>
      <c r="N4886" s="20"/>
      <c r="O4886" s="20"/>
      <c r="P4886" s="20"/>
      <c r="Q4886" s="20"/>
      <c r="R4886" s="20"/>
    </row>
    <row r="4887" spans="13:18" x14ac:dyDescent="0.25">
      <c r="M4887" s="20"/>
      <c r="N4887" s="20"/>
      <c r="O4887" s="20"/>
      <c r="P4887" s="20"/>
      <c r="Q4887" s="20"/>
      <c r="R4887" s="20"/>
    </row>
    <row r="4888" spans="13:18" x14ac:dyDescent="0.25">
      <c r="M4888" s="20"/>
      <c r="N4888" s="20"/>
      <c r="O4888" s="20"/>
      <c r="P4888" s="20"/>
      <c r="Q4888" s="20"/>
      <c r="R4888" s="20"/>
    </row>
    <row r="4889" spans="13:18" x14ac:dyDescent="0.25">
      <c r="M4889" s="20"/>
      <c r="N4889" s="20"/>
      <c r="O4889" s="20"/>
      <c r="P4889" s="20"/>
      <c r="Q4889" s="20"/>
      <c r="R4889" s="20"/>
    </row>
    <row r="4890" spans="13:18" x14ac:dyDescent="0.25">
      <c r="M4890" s="20"/>
      <c r="N4890" s="20"/>
      <c r="O4890" s="20"/>
      <c r="P4890" s="20"/>
      <c r="Q4890" s="20"/>
      <c r="R4890" s="20"/>
    </row>
    <row r="4891" spans="13:18" x14ac:dyDescent="0.25">
      <c r="M4891" s="20"/>
      <c r="N4891" s="20"/>
      <c r="O4891" s="20"/>
      <c r="P4891" s="20"/>
      <c r="Q4891" s="20"/>
      <c r="R4891" s="20"/>
    </row>
    <row r="4892" spans="13:18" x14ac:dyDescent="0.25">
      <c r="M4892" s="20"/>
      <c r="N4892" s="20"/>
      <c r="O4892" s="20"/>
      <c r="P4892" s="20"/>
      <c r="Q4892" s="20"/>
      <c r="R4892" s="20"/>
    </row>
    <row r="4893" spans="13:18" x14ac:dyDescent="0.25">
      <c r="M4893" s="20"/>
      <c r="N4893" s="20"/>
      <c r="O4893" s="20"/>
      <c r="P4893" s="20"/>
      <c r="Q4893" s="20"/>
      <c r="R4893" s="20"/>
    </row>
    <row r="4894" spans="13:18" x14ac:dyDescent="0.25">
      <c r="M4894" s="20"/>
      <c r="N4894" s="20"/>
      <c r="O4894" s="20"/>
      <c r="P4894" s="20"/>
      <c r="Q4894" s="20"/>
      <c r="R4894" s="20"/>
    </row>
    <row r="4895" spans="13:18" x14ac:dyDescent="0.25">
      <c r="M4895" s="20"/>
      <c r="N4895" s="20"/>
      <c r="O4895" s="20"/>
      <c r="P4895" s="20"/>
      <c r="Q4895" s="20"/>
      <c r="R4895" s="20"/>
    </row>
    <row r="4896" spans="13:18" x14ac:dyDescent="0.25">
      <c r="M4896" s="20"/>
      <c r="N4896" s="20"/>
      <c r="O4896" s="20"/>
      <c r="P4896" s="20"/>
      <c r="Q4896" s="20"/>
      <c r="R4896" s="20"/>
    </row>
    <row r="4897" spans="13:18" x14ac:dyDescent="0.25">
      <c r="M4897" s="20"/>
      <c r="N4897" s="20"/>
      <c r="O4897" s="20"/>
      <c r="P4897" s="20"/>
      <c r="Q4897" s="20"/>
      <c r="R4897" s="20"/>
    </row>
    <row r="4898" spans="13:18" x14ac:dyDescent="0.25">
      <c r="M4898" s="20"/>
      <c r="N4898" s="20"/>
      <c r="O4898" s="20"/>
      <c r="P4898" s="20"/>
      <c r="Q4898" s="20"/>
      <c r="R4898" s="20"/>
    </row>
    <row r="4899" spans="13:18" x14ac:dyDescent="0.25">
      <c r="M4899" s="20"/>
      <c r="N4899" s="20"/>
      <c r="O4899" s="20"/>
      <c r="P4899" s="20"/>
      <c r="Q4899" s="20"/>
      <c r="R4899" s="20"/>
    </row>
    <row r="4900" spans="13:18" x14ac:dyDescent="0.25">
      <c r="M4900" s="20"/>
      <c r="N4900" s="20"/>
      <c r="O4900" s="20"/>
      <c r="P4900" s="20"/>
      <c r="Q4900" s="20"/>
      <c r="R4900" s="20"/>
    </row>
    <row r="4901" spans="13:18" x14ac:dyDescent="0.25">
      <c r="M4901" s="20"/>
      <c r="N4901" s="20"/>
      <c r="O4901" s="20"/>
      <c r="P4901" s="20"/>
      <c r="Q4901" s="20"/>
      <c r="R4901" s="20"/>
    </row>
    <row r="4902" spans="13:18" x14ac:dyDescent="0.25">
      <c r="M4902" s="20"/>
      <c r="N4902" s="20"/>
      <c r="O4902" s="20"/>
      <c r="P4902" s="20"/>
      <c r="Q4902" s="20"/>
      <c r="R4902" s="20"/>
    </row>
    <row r="4903" spans="13:18" x14ac:dyDescent="0.25">
      <c r="M4903" s="20"/>
      <c r="N4903" s="20"/>
      <c r="O4903" s="20"/>
      <c r="P4903" s="20"/>
      <c r="Q4903" s="20"/>
      <c r="R4903" s="20"/>
    </row>
    <row r="4904" spans="13:18" x14ac:dyDescent="0.25">
      <c r="M4904" s="20"/>
      <c r="N4904" s="20"/>
      <c r="O4904" s="20"/>
      <c r="P4904" s="20"/>
      <c r="Q4904" s="20"/>
      <c r="R4904" s="20"/>
    </row>
    <row r="4905" spans="13:18" x14ac:dyDescent="0.25">
      <c r="M4905" s="20"/>
      <c r="N4905" s="20"/>
      <c r="O4905" s="20"/>
      <c r="P4905" s="20"/>
      <c r="Q4905" s="20"/>
      <c r="R4905" s="20"/>
    </row>
    <row r="4906" spans="13:18" x14ac:dyDescent="0.25">
      <c r="M4906" s="20"/>
      <c r="N4906" s="20"/>
      <c r="O4906" s="20"/>
      <c r="P4906" s="20"/>
      <c r="Q4906" s="20"/>
      <c r="R4906" s="20"/>
    </row>
    <row r="4907" spans="13:18" x14ac:dyDescent="0.25">
      <c r="M4907" s="20"/>
      <c r="N4907" s="20"/>
      <c r="O4907" s="20"/>
      <c r="P4907" s="20"/>
      <c r="Q4907" s="20"/>
      <c r="R4907" s="20"/>
    </row>
    <row r="4908" spans="13:18" x14ac:dyDescent="0.25">
      <c r="M4908" s="20"/>
      <c r="N4908" s="20"/>
      <c r="O4908" s="20"/>
      <c r="P4908" s="20"/>
      <c r="Q4908" s="20"/>
      <c r="R4908" s="20"/>
    </row>
    <row r="4909" spans="13:18" x14ac:dyDescent="0.25">
      <c r="M4909" s="20"/>
      <c r="N4909" s="20"/>
      <c r="O4909" s="20"/>
      <c r="P4909" s="20"/>
      <c r="Q4909" s="20"/>
      <c r="R4909" s="20"/>
    </row>
    <row r="4910" spans="13:18" x14ac:dyDescent="0.25">
      <c r="M4910" s="20"/>
      <c r="N4910" s="20"/>
      <c r="O4910" s="20"/>
      <c r="P4910" s="20"/>
      <c r="Q4910" s="20"/>
      <c r="R4910" s="20"/>
    </row>
    <row r="4911" spans="13:18" x14ac:dyDescent="0.25">
      <c r="M4911" s="20"/>
      <c r="N4911" s="20"/>
      <c r="O4911" s="20"/>
      <c r="P4911" s="20"/>
      <c r="Q4911" s="20"/>
      <c r="R4911" s="20"/>
    </row>
    <row r="4912" spans="13:18" x14ac:dyDescent="0.25">
      <c r="M4912" s="20"/>
      <c r="N4912" s="20"/>
      <c r="O4912" s="20"/>
      <c r="P4912" s="20"/>
      <c r="Q4912" s="20"/>
      <c r="R4912" s="20"/>
    </row>
    <row r="4913" spans="13:18" x14ac:dyDescent="0.25">
      <c r="M4913" s="20"/>
      <c r="N4913" s="20"/>
      <c r="O4913" s="20"/>
      <c r="P4913" s="20"/>
      <c r="Q4913" s="20"/>
      <c r="R4913" s="20"/>
    </row>
    <row r="4914" spans="13:18" x14ac:dyDescent="0.25">
      <c r="M4914" s="20"/>
      <c r="N4914" s="20"/>
      <c r="O4914" s="20"/>
      <c r="P4914" s="20"/>
      <c r="Q4914" s="20"/>
      <c r="R4914" s="20"/>
    </row>
    <row r="4915" spans="13:18" x14ac:dyDescent="0.25">
      <c r="M4915" s="20"/>
      <c r="N4915" s="20"/>
      <c r="O4915" s="20"/>
      <c r="P4915" s="20"/>
      <c r="Q4915" s="20"/>
      <c r="R4915" s="20"/>
    </row>
    <row r="4916" spans="13:18" x14ac:dyDescent="0.25">
      <c r="M4916" s="20"/>
      <c r="N4916" s="20"/>
      <c r="O4916" s="20"/>
      <c r="P4916" s="20"/>
      <c r="Q4916" s="20"/>
      <c r="R4916" s="20"/>
    </row>
    <row r="4917" spans="13:18" x14ac:dyDescent="0.25">
      <c r="M4917" s="20"/>
      <c r="N4917" s="20"/>
      <c r="O4917" s="20"/>
      <c r="P4917" s="20"/>
      <c r="Q4917" s="20"/>
      <c r="R4917" s="20"/>
    </row>
    <row r="4918" spans="13:18" x14ac:dyDescent="0.25">
      <c r="M4918" s="20"/>
      <c r="N4918" s="20"/>
      <c r="O4918" s="20"/>
      <c r="P4918" s="20"/>
      <c r="Q4918" s="20"/>
      <c r="R4918" s="20"/>
    </row>
    <row r="4919" spans="13:18" x14ac:dyDescent="0.25">
      <c r="M4919" s="20"/>
      <c r="N4919" s="20"/>
      <c r="O4919" s="20"/>
      <c r="P4919" s="20"/>
      <c r="Q4919" s="20"/>
      <c r="R4919" s="20"/>
    </row>
    <row r="4920" spans="13:18" x14ac:dyDescent="0.25">
      <c r="M4920" s="20"/>
      <c r="N4920" s="20"/>
      <c r="O4920" s="20"/>
      <c r="P4920" s="20"/>
      <c r="Q4920" s="20"/>
      <c r="R4920" s="20"/>
    </row>
    <row r="4921" spans="13:18" x14ac:dyDescent="0.25">
      <c r="M4921" s="20"/>
      <c r="N4921" s="20"/>
      <c r="O4921" s="20"/>
      <c r="P4921" s="20"/>
      <c r="Q4921" s="20"/>
      <c r="R4921" s="20"/>
    </row>
    <row r="4922" spans="13:18" x14ac:dyDescent="0.25">
      <c r="M4922" s="20"/>
      <c r="N4922" s="20"/>
      <c r="O4922" s="20"/>
      <c r="P4922" s="20"/>
      <c r="Q4922" s="20"/>
      <c r="R4922" s="20"/>
    </row>
    <row r="4923" spans="13:18" x14ac:dyDescent="0.25">
      <c r="M4923" s="20"/>
      <c r="N4923" s="20"/>
      <c r="O4923" s="20"/>
      <c r="P4923" s="20"/>
      <c r="Q4923" s="20"/>
      <c r="R4923" s="20"/>
    </row>
    <row r="4924" spans="13:18" x14ac:dyDescent="0.25">
      <c r="M4924" s="20"/>
      <c r="N4924" s="20"/>
      <c r="O4924" s="20"/>
      <c r="P4924" s="20"/>
      <c r="Q4924" s="20"/>
      <c r="R4924" s="20"/>
    </row>
    <row r="4925" spans="13:18" x14ac:dyDescent="0.25">
      <c r="M4925" s="20"/>
      <c r="N4925" s="20"/>
      <c r="O4925" s="20"/>
      <c r="P4925" s="20"/>
      <c r="Q4925" s="20"/>
      <c r="R4925" s="20"/>
    </row>
    <row r="4926" spans="13:18" x14ac:dyDescent="0.25">
      <c r="M4926" s="20"/>
      <c r="N4926" s="20"/>
      <c r="O4926" s="20"/>
      <c r="P4926" s="20"/>
      <c r="Q4926" s="20"/>
      <c r="R4926" s="20"/>
    </row>
    <row r="4927" spans="13:18" x14ac:dyDescent="0.25">
      <c r="M4927" s="20"/>
      <c r="N4927" s="20"/>
      <c r="O4927" s="20"/>
      <c r="P4927" s="20"/>
      <c r="Q4927" s="20"/>
      <c r="R4927" s="20"/>
    </row>
    <row r="4928" spans="13:18" x14ac:dyDescent="0.25">
      <c r="M4928" s="20"/>
      <c r="N4928" s="20"/>
      <c r="O4928" s="20"/>
      <c r="P4928" s="20"/>
      <c r="Q4928" s="20"/>
      <c r="R4928" s="20"/>
    </row>
    <row r="4929" spans="13:18" x14ac:dyDescent="0.25">
      <c r="M4929" s="20"/>
      <c r="N4929" s="20"/>
      <c r="O4929" s="20"/>
      <c r="P4929" s="20"/>
      <c r="Q4929" s="20"/>
      <c r="R4929" s="20"/>
    </row>
    <row r="4930" spans="13:18" x14ac:dyDescent="0.25">
      <c r="M4930" s="20"/>
      <c r="N4930" s="20"/>
      <c r="O4930" s="20"/>
      <c r="P4930" s="20"/>
      <c r="Q4930" s="20"/>
      <c r="R4930" s="20"/>
    </row>
    <row r="4931" spans="13:18" x14ac:dyDescent="0.25">
      <c r="M4931" s="20"/>
      <c r="N4931" s="20"/>
      <c r="O4931" s="20"/>
      <c r="P4931" s="20"/>
      <c r="Q4931" s="20"/>
      <c r="R4931" s="20"/>
    </row>
    <row r="4932" spans="13:18" x14ac:dyDescent="0.25">
      <c r="M4932" s="20"/>
      <c r="N4932" s="20"/>
      <c r="O4932" s="20"/>
      <c r="P4932" s="20"/>
      <c r="Q4932" s="20"/>
      <c r="R4932" s="20"/>
    </row>
    <row r="4933" spans="13:18" x14ac:dyDescent="0.25">
      <c r="M4933" s="20"/>
      <c r="N4933" s="20"/>
      <c r="O4933" s="20"/>
      <c r="P4933" s="20"/>
      <c r="Q4933" s="20"/>
      <c r="R4933" s="20"/>
    </row>
    <row r="4934" spans="13:18" x14ac:dyDescent="0.25">
      <c r="M4934" s="20"/>
      <c r="N4934" s="20"/>
      <c r="O4934" s="20"/>
      <c r="P4934" s="20"/>
      <c r="Q4934" s="20"/>
      <c r="R4934" s="20"/>
    </row>
    <row r="4935" spans="13:18" x14ac:dyDescent="0.25">
      <c r="M4935" s="20"/>
      <c r="N4935" s="20"/>
      <c r="O4935" s="20"/>
      <c r="P4935" s="20"/>
      <c r="Q4935" s="20"/>
      <c r="R4935" s="20"/>
    </row>
    <row r="4936" spans="13:18" x14ac:dyDescent="0.25">
      <c r="M4936" s="20"/>
      <c r="N4936" s="20"/>
      <c r="O4936" s="20"/>
      <c r="P4936" s="20"/>
      <c r="Q4936" s="20"/>
      <c r="R4936" s="20"/>
    </row>
    <row r="4937" spans="13:18" x14ac:dyDescent="0.25">
      <c r="M4937" s="20"/>
      <c r="N4937" s="20"/>
      <c r="O4937" s="20"/>
      <c r="P4937" s="20"/>
      <c r="Q4937" s="20"/>
      <c r="R4937" s="20"/>
    </row>
    <row r="4938" spans="13:18" x14ac:dyDescent="0.25">
      <c r="M4938" s="20"/>
      <c r="N4938" s="20"/>
      <c r="O4938" s="20"/>
      <c r="P4938" s="20"/>
      <c r="Q4938" s="20"/>
      <c r="R4938" s="20"/>
    </row>
    <row r="4939" spans="13:18" x14ac:dyDescent="0.25">
      <c r="M4939" s="20"/>
      <c r="N4939" s="20"/>
      <c r="O4939" s="20"/>
      <c r="P4939" s="20"/>
      <c r="Q4939" s="20"/>
      <c r="R4939" s="20"/>
    </row>
    <row r="4940" spans="13:18" x14ac:dyDescent="0.25">
      <c r="M4940" s="20"/>
      <c r="N4940" s="20"/>
      <c r="O4940" s="20"/>
      <c r="P4940" s="20"/>
      <c r="Q4940" s="20"/>
      <c r="R4940" s="20"/>
    </row>
    <row r="4941" spans="13:18" x14ac:dyDescent="0.25">
      <c r="M4941" s="20"/>
      <c r="N4941" s="20"/>
      <c r="O4941" s="20"/>
      <c r="P4941" s="20"/>
      <c r="Q4941" s="20"/>
      <c r="R4941" s="20"/>
    </row>
    <row r="4942" spans="13:18" x14ac:dyDescent="0.25">
      <c r="M4942" s="20"/>
      <c r="N4942" s="20"/>
      <c r="O4942" s="20"/>
      <c r="P4942" s="20"/>
      <c r="Q4942" s="20"/>
      <c r="R4942" s="20"/>
    </row>
    <row r="4943" spans="13:18" x14ac:dyDescent="0.25">
      <c r="M4943" s="20"/>
      <c r="N4943" s="20"/>
      <c r="O4943" s="20"/>
      <c r="P4943" s="20"/>
      <c r="Q4943" s="20"/>
      <c r="R4943" s="20"/>
    </row>
    <row r="4944" spans="13:18" x14ac:dyDescent="0.25">
      <c r="M4944" s="20"/>
      <c r="N4944" s="20"/>
      <c r="O4944" s="20"/>
      <c r="P4944" s="20"/>
      <c r="Q4944" s="20"/>
      <c r="R4944" s="20"/>
    </row>
    <row r="4945" spans="13:18" x14ac:dyDescent="0.25">
      <c r="M4945" s="20"/>
      <c r="N4945" s="20"/>
      <c r="O4945" s="20"/>
      <c r="P4945" s="20"/>
      <c r="Q4945" s="20"/>
      <c r="R4945" s="20"/>
    </row>
    <row r="4946" spans="13:18" x14ac:dyDescent="0.25">
      <c r="M4946" s="20"/>
      <c r="N4946" s="20"/>
      <c r="O4946" s="20"/>
      <c r="P4946" s="20"/>
      <c r="Q4946" s="20"/>
      <c r="R4946" s="20"/>
    </row>
    <row r="4947" spans="13:18" x14ac:dyDescent="0.25">
      <c r="M4947" s="20"/>
      <c r="N4947" s="20"/>
      <c r="O4947" s="20"/>
      <c r="P4947" s="20"/>
      <c r="Q4947" s="20"/>
      <c r="R4947" s="20"/>
    </row>
    <row r="4948" spans="13:18" x14ac:dyDescent="0.25">
      <c r="M4948" s="20"/>
      <c r="N4948" s="20"/>
      <c r="O4948" s="20"/>
      <c r="P4948" s="20"/>
      <c r="Q4948" s="20"/>
      <c r="R4948" s="20"/>
    </row>
    <row r="4949" spans="13:18" x14ac:dyDescent="0.25">
      <c r="M4949" s="20"/>
      <c r="N4949" s="20"/>
      <c r="O4949" s="20"/>
      <c r="P4949" s="20"/>
      <c r="Q4949" s="20"/>
      <c r="R4949" s="20"/>
    </row>
    <row r="4950" spans="13:18" x14ac:dyDescent="0.25">
      <c r="M4950" s="20"/>
      <c r="N4950" s="20"/>
      <c r="O4950" s="20"/>
      <c r="P4950" s="20"/>
      <c r="Q4950" s="20"/>
      <c r="R4950" s="20"/>
    </row>
    <row r="4951" spans="13:18" x14ac:dyDescent="0.25">
      <c r="M4951" s="20"/>
      <c r="N4951" s="20"/>
      <c r="O4951" s="20"/>
      <c r="P4951" s="20"/>
      <c r="Q4951" s="20"/>
      <c r="R4951" s="20"/>
    </row>
    <row r="4952" spans="13:18" x14ac:dyDescent="0.25">
      <c r="M4952" s="20"/>
      <c r="N4952" s="20"/>
      <c r="O4952" s="20"/>
      <c r="P4952" s="20"/>
      <c r="Q4952" s="20"/>
      <c r="R4952" s="20"/>
    </row>
    <row r="4953" spans="13:18" x14ac:dyDescent="0.25">
      <c r="M4953" s="20"/>
      <c r="N4953" s="20"/>
      <c r="O4953" s="20"/>
      <c r="P4953" s="20"/>
      <c r="Q4953" s="20"/>
      <c r="R4953" s="20"/>
    </row>
    <row r="4954" spans="13:18" x14ac:dyDescent="0.25">
      <c r="M4954" s="20"/>
      <c r="N4954" s="20"/>
      <c r="O4954" s="20"/>
      <c r="P4954" s="20"/>
      <c r="Q4954" s="20"/>
      <c r="R4954" s="20"/>
    </row>
    <row r="4955" spans="13:18" x14ac:dyDescent="0.25">
      <c r="M4955" s="20"/>
      <c r="N4955" s="20"/>
      <c r="O4955" s="20"/>
      <c r="P4955" s="20"/>
      <c r="Q4955" s="20"/>
      <c r="R4955" s="20"/>
    </row>
    <row r="4956" spans="13:18" x14ac:dyDescent="0.25">
      <c r="M4956" s="20"/>
      <c r="N4956" s="20"/>
      <c r="O4956" s="20"/>
      <c r="P4956" s="20"/>
      <c r="Q4956" s="20"/>
      <c r="R4956" s="20"/>
    </row>
    <row r="4957" spans="13:18" x14ac:dyDescent="0.25">
      <c r="M4957" s="20"/>
      <c r="N4957" s="20"/>
      <c r="O4957" s="20"/>
      <c r="P4957" s="20"/>
      <c r="Q4957" s="20"/>
      <c r="R4957" s="20"/>
    </row>
    <row r="4958" spans="13:18" x14ac:dyDescent="0.25">
      <c r="M4958" s="20"/>
      <c r="N4958" s="20"/>
      <c r="O4958" s="20"/>
      <c r="P4958" s="20"/>
      <c r="Q4958" s="20"/>
      <c r="R4958" s="20"/>
    </row>
    <row r="4959" spans="13:18" x14ac:dyDescent="0.25">
      <c r="M4959" s="20"/>
      <c r="N4959" s="20"/>
      <c r="O4959" s="20"/>
      <c r="P4959" s="20"/>
      <c r="Q4959" s="20"/>
      <c r="R4959" s="20"/>
    </row>
    <row r="4960" spans="13:18" x14ac:dyDescent="0.25">
      <c r="M4960" s="20"/>
      <c r="N4960" s="20"/>
      <c r="O4960" s="20"/>
      <c r="P4960" s="20"/>
      <c r="Q4960" s="20"/>
      <c r="R4960" s="20"/>
    </row>
    <row r="4961" spans="13:18" x14ac:dyDescent="0.25">
      <c r="M4961" s="20"/>
      <c r="N4961" s="20"/>
      <c r="O4961" s="20"/>
      <c r="P4961" s="20"/>
      <c r="Q4961" s="20"/>
      <c r="R4961" s="20"/>
    </row>
    <row r="4962" spans="13:18" x14ac:dyDescent="0.25">
      <c r="M4962" s="20"/>
      <c r="N4962" s="20"/>
      <c r="O4962" s="20"/>
      <c r="P4962" s="20"/>
      <c r="Q4962" s="20"/>
      <c r="R4962" s="20"/>
    </row>
    <row r="4963" spans="13:18" x14ac:dyDescent="0.25">
      <c r="M4963" s="20"/>
      <c r="N4963" s="20"/>
      <c r="O4963" s="20"/>
      <c r="P4963" s="20"/>
      <c r="Q4963" s="20"/>
      <c r="R4963" s="20"/>
    </row>
    <row r="4964" spans="13:18" x14ac:dyDescent="0.25">
      <c r="M4964" s="20"/>
      <c r="N4964" s="20"/>
      <c r="O4964" s="20"/>
      <c r="P4964" s="20"/>
      <c r="Q4964" s="20"/>
      <c r="R4964" s="20"/>
    </row>
    <row r="4965" spans="13:18" x14ac:dyDescent="0.25">
      <c r="M4965" s="20"/>
      <c r="N4965" s="20"/>
      <c r="O4965" s="20"/>
      <c r="P4965" s="20"/>
      <c r="Q4965" s="20"/>
      <c r="R4965" s="20"/>
    </row>
    <row r="4966" spans="13:18" x14ac:dyDescent="0.25">
      <c r="M4966" s="20"/>
      <c r="N4966" s="20"/>
      <c r="O4966" s="20"/>
      <c r="P4966" s="20"/>
      <c r="Q4966" s="20"/>
      <c r="R4966" s="20"/>
    </row>
    <row r="4967" spans="13:18" x14ac:dyDescent="0.25">
      <c r="M4967" s="20"/>
      <c r="N4967" s="20"/>
      <c r="O4967" s="20"/>
      <c r="P4967" s="20"/>
      <c r="Q4967" s="20"/>
      <c r="R4967" s="20"/>
    </row>
    <row r="4968" spans="13:18" x14ac:dyDescent="0.25">
      <c r="M4968" s="20"/>
      <c r="N4968" s="20"/>
      <c r="O4968" s="20"/>
      <c r="P4968" s="20"/>
      <c r="Q4968" s="20"/>
      <c r="R4968" s="20"/>
    </row>
    <row r="4969" spans="13:18" x14ac:dyDescent="0.25">
      <c r="M4969" s="20"/>
      <c r="N4969" s="20"/>
      <c r="O4969" s="20"/>
      <c r="P4969" s="20"/>
      <c r="Q4969" s="20"/>
      <c r="R4969" s="20"/>
    </row>
    <row r="4970" spans="13:18" x14ac:dyDescent="0.25">
      <c r="M4970" s="20"/>
      <c r="N4970" s="20"/>
      <c r="O4970" s="20"/>
      <c r="P4970" s="20"/>
      <c r="Q4970" s="20"/>
      <c r="R4970" s="20"/>
    </row>
    <row r="4971" spans="13:18" x14ac:dyDescent="0.25">
      <c r="M4971" s="20"/>
      <c r="N4971" s="20"/>
      <c r="O4971" s="20"/>
      <c r="P4971" s="20"/>
      <c r="Q4971" s="20"/>
      <c r="R4971" s="20"/>
    </row>
    <row r="4972" spans="13:18" x14ac:dyDescent="0.25">
      <c r="M4972" s="20"/>
      <c r="N4972" s="20"/>
      <c r="O4972" s="20"/>
      <c r="P4972" s="20"/>
      <c r="Q4972" s="20"/>
      <c r="R4972" s="20"/>
    </row>
    <row r="4973" spans="13:18" x14ac:dyDescent="0.25">
      <c r="M4973" s="20"/>
      <c r="N4973" s="20"/>
      <c r="O4973" s="20"/>
      <c r="P4973" s="20"/>
      <c r="Q4973" s="20"/>
      <c r="R4973" s="20"/>
    </row>
    <row r="4974" spans="13:18" x14ac:dyDescent="0.25">
      <c r="M4974" s="20"/>
      <c r="N4974" s="20"/>
      <c r="O4974" s="20"/>
      <c r="P4974" s="20"/>
      <c r="Q4974" s="20"/>
      <c r="R4974" s="20"/>
    </row>
    <row r="4975" spans="13:18" x14ac:dyDescent="0.25">
      <c r="M4975" s="20"/>
      <c r="N4975" s="20"/>
      <c r="O4975" s="20"/>
      <c r="P4975" s="20"/>
      <c r="Q4975" s="20"/>
      <c r="R4975" s="20"/>
    </row>
    <row r="4976" spans="13:18" x14ac:dyDescent="0.25">
      <c r="M4976" s="20"/>
      <c r="N4976" s="20"/>
      <c r="O4976" s="20"/>
      <c r="P4976" s="20"/>
      <c r="Q4976" s="20"/>
      <c r="R4976" s="20"/>
    </row>
    <row r="4977" spans="13:18" x14ac:dyDescent="0.25">
      <c r="M4977" s="20"/>
      <c r="N4977" s="20"/>
      <c r="O4977" s="20"/>
      <c r="P4977" s="20"/>
      <c r="Q4977" s="20"/>
      <c r="R4977" s="20"/>
    </row>
    <row r="4978" spans="13:18" x14ac:dyDescent="0.25">
      <c r="M4978" s="20"/>
      <c r="N4978" s="20"/>
      <c r="O4978" s="20"/>
      <c r="P4978" s="20"/>
      <c r="Q4978" s="20"/>
      <c r="R4978" s="20"/>
    </row>
    <row r="4979" spans="13:18" x14ac:dyDescent="0.25">
      <c r="M4979" s="20"/>
      <c r="N4979" s="20"/>
      <c r="O4979" s="20"/>
      <c r="P4979" s="20"/>
      <c r="Q4979" s="20"/>
      <c r="R4979" s="20"/>
    </row>
    <row r="4980" spans="13:18" x14ac:dyDescent="0.25">
      <c r="M4980" s="20"/>
      <c r="N4980" s="20"/>
      <c r="O4980" s="20"/>
      <c r="P4980" s="20"/>
      <c r="Q4980" s="20"/>
      <c r="R4980" s="20"/>
    </row>
    <row r="4981" spans="13:18" x14ac:dyDescent="0.25">
      <c r="M4981" s="20"/>
      <c r="N4981" s="20"/>
      <c r="O4981" s="20"/>
      <c r="P4981" s="20"/>
      <c r="Q4981" s="20"/>
      <c r="R4981" s="20"/>
    </row>
    <row r="4982" spans="13:18" x14ac:dyDescent="0.25">
      <c r="M4982" s="20"/>
      <c r="N4982" s="20"/>
      <c r="O4982" s="20"/>
      <c r="P4982" s="20"/>
      <c r="Q4982" s="20"/>
      <c r="R4982" s="20"/>
    </row>
    <row r="4983" spans="13:18" x14ac:dyDescent="0.25">
      <c r="M4983" s="20"/>
      <c r="N4983" s="20"/>
      <c r="O4983" s="20"/>
      <c r="P4983" s="20"/>
      <c r="Q4983" s="20"/>
      <c r="R4983" s="20"/>
    </row>
    <row r="4984" spans="13:18" x14ac:dyDescent="0.25">
      <c r="M4984" s="20"/>
      <c r="N4984" s="20"/>
      <c r="O4984" s="20"/>
      <c r="P4984" s="20"/>
      <c r="Q4984" s="20"/>
      <c r="R4984" s="20"/>
    </row>
    <row r="4985" spans="13:18" x14ac:dyDescent="0.25">
      <c r="M4985" s="20"/>
      <c r="N4985" s="20"/>
      <c r="O4985" s="20"/>
      <c r="P4985" s="20"/>
      <c r="Q4985" s="20"/>
      <c r="R4985" s="20"/>
    </row>
    <row r="4986" spans="13:18" x14ac:dyDescent="0.25">
      <c r="M4986" s="20"/>
      <c r="N4986" s="20"/>
      <c r="O4986" s="20"/>
      <c r="P4986" s="20"/>
      <c r="Q4986" s="20"/>
      <c r="R4986" s="20"/>
    </row>
    <row r="4987" spans="13:18" x14ac:dyDescent="0.25">
      <c r="M4987" s="20"/>
      <c r="N4987" s="20"/>
      <c r="O4987" s="20"/>
      <c r="P4987" s="20"/>
      <c r="Q4987" s="20"/>
      <c r="R4987" s="20"/>
    </row>
    <row r="4988" spans="13:18" x14ac:dyDescent="0.25">
      <c r="M4988" s="20"/>
      <c r="N4988" s="20"/>
      <c r="O4988" s="20"/>
      <c r="P4988" s="20"/>
      <c r="Q4988" s="20"/>
      <c r="R4988" s="20"/>
    </row>
    <row r="4989" spans="13:18" x14ac:dyDescent="0.25">
      <c r="M4989" s="20"/>
      <c r="N4989" s="20"/>
      <c r="O4989" s="20"/>
      <c r="P4989" s="20"/>
      <c r="Q4989" s="20"/>
      <c r="R4989" s="20"/>
    </row>
    <row r="4990" spans="13:18" x14ac:dyDescent="0.25">
      <c r="M4990" s="20"/>
      <c r="N4990" s="20"/>
      <c r="O4990" s="20"/>
      <c r="P4990" s="20"/>
      <c r="Q4990" s="20"/>
      <c r="R4990" s="20"/>
    </row>
    <row r="4991" spans="13:18" x14ac:dyDescent="0.25">
      <c r="M4991" s="20"/>
      <c r="N4991" s="20"/>
      <c r="O4991" s="20"/>
      <c r="P4991" s="20"/>
      <c r="Q4991" s="20"/>
      <c r="R4991" s="20"/>
    </row>
    <row r="4992" spans="13:18" x14ac:dyDescent="0.25">
      <c r="M4992" s="20"/>
      <c r="N4992" s="20"/>
      <c r="O4992" s="20"/>
      <c r="P4992" s="20"/>
      <c r="Q4992" s="20"/>
      <c r="R4992" s="20"/>
    </row>
    <row r="4993" spans="13:18" x14ac:dyDescent="0.25">
      <c r="M4993" s="20"/>
      <c r="N4993" s="20"/>
      <c r="O4993" s="20"/>
      <c r="P4993" s="20"/>
      <c r="Q4993" s="20"/>
      <c r="R4993" s="20"/>
    </row>
    <row r="4994" spans="13:18" x14ac:dyDescent="0.25">
      <c r="M4994" s="20"/>
      <c r="N4994" s="20"/>
      <c r="O4994" s="20"/>
      <c r="P4994" s="20"/>
      <c r="Q4994" s="20"/>
      <c r="R4994" s="20"/>
    </row>
    <row r="4995" spans="13:18" x14ac:dyDescent="0.25">
      <c r="M4995" s="20"/>
      <c r="N4995" s="20"/>
      <c r="O4995" s="20"/>
      <c r="P4995" s="20"/>
      <c r="Q4995" s="20"/>
      <c r="R4995" s="20"/>
    </row>
    <row r="4996" spans="13:18" x14ac:dyDescent="0.25">
      <c r="M4996" s="20"/>
      <c r="N4996" s="20"/>
      <c r="O4996" s="20"/>
      <c r="P4996" s="20"/>
      <c r="Q4996" s="20"/>
      <c r="R4996" s="20"/>
    </row>
    <row r="4997" spans="13:18" x14ac:dyDescent="0.25">
      <c r="M4997" s="20"/>
      <c r="N4997" s="20"/>
      <c r="O4997" s="20"/>
      <c r="P4997" s="20"/>
      <c r="Q4997" s="20"/>
      <c r="R4997" s="20"/>
    </row>
    <row r="4998" spans="13:18" x14ac:dyDescent="0.25">
      <c r="M4998" s="20"/>
      <c r="N4998" s="20"/>
      <c r="O4998" s="20"/>
      <c r="P4998" s="20"/>
      <c r="Q4998" s="20"/>
      <c r="R4998" s="20"/>
    </row>
    <row r="4999" spans="13:18" x14ac:dyDescent="0.25">
      <c r="M4999" s="20"/>
      <c r="N4999" s="20"/>
      <c r="O4999" s="20"/>
      <c r="P4999" s="20"/>
      <c r="Q4999" s="20"/>
      <c r="R4999" s="20"/>
    </row>
    <row r="5000" spans="13:18" x14ac:dyDescent="0.25">
      <c r="M5000" s="20"/>
      <c r="N5000" s="20"/>
      <c r="O5000" s="20"/>
      <c r="P5000" s="20"/>
      <c r="Q5000" s="20"/>
      <c r="R5000" s="20"/>
    </row>
    <row r="5001" spans="13:18" x14ac:dyDescent="0.25">
      <c r="M5001" s="20"/>
      <c r="N5001" s="20"/>
      <c r="O5001" s="20"/>
      <c r="P5001" s="20"/>
      <c r="Q5001" s="20"/>
      <c r="R5001" s="20"/>
    </row>
    <row r="5002" spans="13:18" x14ac:dyDescent="0.25">
      <c r="M5002" s="20"/>
      <c r="N5002" s="20"/>
      <c r="O5002" s="20"/>
      <c r="P5002" s="20"/>
      <c r="Q5002" s="20"/>
      <c r="R5002" s="20"/>
    </row>
    <row r="5003" spans="13:18" x14ac:dyDescent="0.25">
      <c r="M5003" s="20"/>
      <c r="N5003" s="20"/>
      <c r="O5003" s="20"/>
      <c r="P5003" s="20"/>
      <c r="Q5003" s="20"/>
      <c r="R5003" s="20"/>
    </row>
    <row r="5004" spans="13:18" x14ac:dyDescent="0.25">
      <c r="M5004" s="20"/>
      <c r="N5004" s="20"/>
      <c r="O5004" s="20"/>
      <c r="P5004" s="20"/>
      <c r="Q5004" s="20"/>
      <c r="R5004" s="20"/>
    </row>
    <row r="5005" spans="13:18" x14ac:dyDescent="0.25">
      <c r="M5005" s="20"/>
      <c r="N5005" s="20"/>
      <c r="O5005" s="20"/>
      <c r="P5005" s="20"/>
      <c r="Q5005" s="20"/>
      <c r="R5005" s="20"/>
    </row>
    <row r="5006" spans="13:18" x14ac:dyDescent="0.25">
      <c r="M5006" s="20"/>
      <c r="N5006" s="20"/>
      <c r="O5006" s="20"/>
      <c r="P5006" s="20"/>
      <c r="Q5006" s="20"/>
      <c r="R5006" s="20"/>
    </row>
    <row r="5007" spans="13:18" x14ac:dyDescent="0.25">
      <c r="M5007" s="20"/>
      <c r="N5007" s="20"/>
      <c r="O5007" s="20"/>
      <c r="P5007" s="20"/>
      <c r="Q5007" s="20"/>
      <c r="R5007" s="20"/>
    </row>
    <row r="5008" spans="13:18" x14ac:dyDescent="0.25">
      <c r="M5008" s="20"/>
      <c r="N5008" s="20"/>
      <c r="O5008" s="20"/>
      <c r="P5008" s="20"/>
      <c r="Q5008" s="20"/>
      <c r="R5008" s="20"/>
    </row>
    <row r="5009" spans="13:18" x14ac:dyDescent="0.25">
      <c r="M5009" s="20"/>
      <c r="N5009" s="20"/>
      <c r="O5009" s="20"/>
      <c r="P5009" s="20"/>
      <c r="Q5009" s="20"/>
      <c r="R5009" s="20"/>
    </row>
    <row r="5010" spans="13:18" x14ac:dyDescent="0.25">
      <c r="M5010" s="20"/>
      <c r="N5010" s="20"/>
      <c r="O5010" s="20"/>
      <c r="P5010" s="20"/>
      <c r="Q5010" s="20"/>
      <c r="R5010" s="20"/>
    </row>
    <row r="5011" spans="13:18" x14ac:dyDescent="0.25">
      <c r="M5011" s="20"/>
      <c r="N5011" s="20"/>
      <c r="O5011" s="20"/>
      <c r="P5011" s="20"/>
      <c r="Q5011" s="20"/>
      <c r="R5011" s="20"/>
    </row>
    <row r="5012" spans="13:18" x14ac:dyDescent="0.25">
      <c r="M5012" s="20"/>
      <c r="N5012" s="20"/>
      <c r="O5012" s="20"/>
      <c r="P5012" s="20"/>
      <c r="Q5012" s="20"/>
      <c r="R5012" s="20"/>
    </row>
    <row r="5013" spans="13:18" x14ac:dyDescent="0.25">
      <c r="M5013" s="20"/>
      <c r="N5013" s="20"/>
      <c r="O5013" s="20"/>
      <c r="P5013" s="20"/>
      <c r="Q5013" s="20"/>
      <c r="R5013" s="20"/>
    </row>
    <row r="5014" spans="13:18" x14ac:dyDescent="0.25">
      <c r="M5014" s="20"/>
      <c r="N5014" s="20"/>
      <c r="O5014" s="20"/>
      <c r="P5014" s="20"/>
      <c r="Q5014" s="20"/>
      <c r="R5014" s="20"/>
    </row>
    <row r="5015" spans="13:18" x14ac:dyDescent="0.25">
      <c r="M5015" s="20"/>
      <c r="N5015" s="20"/>
      <c r="O5015" s="20"/>
      <c r="P5015" s="20"/>
      <c r="Q5015" s="20"/>
      <c r="R5015" s="20"/>
    </row>
    <row r="5016" spans="13:18" x14ac:dyDescent="0.25">
      <c r="M5016" s="20"/>
      <c r="N5016" s="20"/>
      <c r="O5016" s="20"/>
      <c r="P5016" s="20"/>
      <c r="Q5016" s="20"/>
      <c r="R5016" s="20"/>
    </row>
    <row r="5017" spans="13:18" x14ac:dyDescent="0.25">
      <c r="M5017" s="20"/>
      <c r="N5017" s="20"/>
      <c r="O5017" s="20"/>
      <c r="P5017" s="20"/>
      <c r="Q5017" s="20"/>
      <c r="R5017" s="20"/>
    </row>
    <row r="5018" spans="13:18" x14ac:dyDescent="0.25">
      <c r="M5018" s="20"/>
      <c r="N5018" s="20"/>
      <c r="O5018" s="20"/>
      <c r="P5018" s="20"/>
      <c r="Q5018" s="20"/>
      <c r="R5018" s="20"/>
    </row>
    <row r="5019" spans="13:18" x14ac:dyDescent="0.25">
      <c r="M5019" s="20"/>
      <c r="N5019" s="20"/>
      <c r="O5019" s="20"/>
      <c r="P5019" s="20"/>
      <c r="Q5019" s="20"/>
      <c r="R5019" s="20"/>
    </row>
    <row r="5020" spans="13:18" x14ac:dyDescent="0.25">
      <c r="M5020" s="20"/>
      <c r="N5020" s="20"/>
      <c r="O5020" s="20"/>
      <c r="P5020" s="20"/>
      <c r="Q5020" s="20"/>
      <c r="R5020" s="20"/>
    </row>
    <row r="5021" spans="13:18" x14ac:dyDescent="0.25">
      <c r="M5021" s="20"/>
      <c r="N5021" s="20"/>
      <c r="O5021" s="20"/>
      <c r="P5021" s="20"/>
      <c r="Q5021" s="20"/>
      <c r="R5021" s="20"/>
    </row>
    <row r="5022" spans="13:18" x14ac:dyDescent="0.25">
      <c r="M5022" s="20"/>
      <c r="N5022" s="20"/>
      <c r="O5022" s="20"/>
      <c r="P5022" s="20"/>
      <c r="Q5022" s="20"/>
      <c r="R5022" s="20"/>
    </row>
    <row r="5023" spans="13:18" x14ac:dyDescent="0.25">
      <c r="M5023" s="20"/>
      <c r="N5023" s="20"/>
      <c r="O5023" s="20"/>
      <c r="P5023" s="20"/>
      <c r="Q5023" s="20"/>
      <c r="R5023" s="20"/>
    </row>
    <row r="5024" spans="13:18" x14ac:dyDescent="0.25">
      <c r="M5024" s="20"/>
      <c r="N5024" s="20"/>
      <c r="O5024" s="20"/>
      <c r="P5024" s="20"/>
      <c r="Q5024" s="20"/>
      <c r="R5024" s="20"/>
    </row>
    <row r="5025" spans="13:18" x14ac:dyDescent="0.25">
      <c r="M5025" s="20"/>
      <c r="N5025" s="20"/>
      <c r="O5025" s="20"/>
      <c r="P5025" s="20"/>
      <c r="Q5025" s="20"/>
      <c r="R5025" s="20"/>
    </row>
    <row r="5026" spans="13:18" x14ac:dyDescent="0.25">
      <c r="M5026" s="20"/>
      <c r="N5026" s="20"/>
      <c r="O5026" s="20"/>
      <c r="P5026" s="20"/>
      <c r="Q5026" s="20"/>
      <c r="R5026" s="20"/>
    </row>
    <row r="5027" spans="13:18" x14ac:dyDescent="0.25">
      <c r="M5027" s="20"/>
      <c r="N5027" s="20"/>
      <c r="O5027" s="20"/>
      <c r="P5027" s="20"/>
      <c r="Q5027" s="20"/>
      <c r="R5027" s="20"/>
    </row>
    <row r="5028" spans="13:18" x14ac:dyDescent="0.25">
      <c r="M5028" s="20"/>
      <c r="N5028" s="20"/>
      <c r="O5028" s="20"/>
      <c r="P5028" s="20"/>
      <c r="Q5028" s="20"/>
      <c r="R5028" s="20"/>
    </row>
    <row r="5029" spans="13:18" x14ac:dyDescent="0.25">
      <c r="M5029" s="20"/>
      <c r="N5029" s="20"/>
      <c r="O5029" s="20"/>
      <c r="P5029" s="20"/>
      <c r="Q5029" s="20"/>
      <c r="R5029" s="20"/>
    </row>
    <row r="5030" spans="13:18" x14ac:dyDescent="0.25">
      <c r="M5030" s="20"/>
      <c r="N5030" s="20"/>
      <c r="O5030" s="20"/>
      <c r="P5030" s="20"/>
      <c r="Q5030" s="20"/>
      <c r="R5030" s="20"/>
    </row>
    <row r="5031" spans="13:18" x14ac:dyDescent="0.25">
      <c r="M5031" s="20"/>
      <c r="N5031" s="20"/>
      <c r="O5031" s="20"/>
      <c r="P5031" s="20"/>
      <c r="Q5031" s="20"/>
      <c r="R5031" s="20"/>
    </row>
    <row r="5032" spans="13:18" x14ac:dyDescent="0.25">
      <c r="M5032" s="20"/>
      <c r="N5032" s="20"/>
      <c r="O5032" s="20"/>
      <c r="P5032" s="20"/>
      <c r="Q5032" s="20"/>
      <c r="R5032" s="20"/>
    </row>
    <row r="5033" spans="13:18" x14ac:dyDescent="0.25">
      <c r="M5033" s="20"/>
      <c r="N5033" s="20"/>
      <c r="O5033" s="20"/>
      <c r="P5033" s="20"/>
      <c r="Q5033" s="20"/>
      <c r="R5033" s="20"/>
    </row>
    <row r="5034" spans="13:18" x14ac:dyDescent="0.25">
      <c r="M5034" s="20"/>
      <c r="N5034" s="20"/>
      <c r="O5034" s="20"/>
      <c r="P5034" s="20"/>
      <c r="Q5034" s="20"/>
      <c r="R5034" s="20"/>
    </row>
    <row r="5035" spans="13:18" x14ac:dyDescent="0.25">
      <c r="M5035" s="20"/>
      <c r="N5035" s="20"/>
      <c r="O5035" s="20"/>
      <c r="P5035" s="20"/>
      <c r="Q5035" s="20"/>
      <c r="R5035" s="20"/>
    </row>
    <row r="5036" spans="13:18" x14ac:dyDescent="0.25">
      <c r="M5036" s="20"/>
      <c r="N5036" s="20"/>
      <c r="O5036" s="20"/>
      <c r="P5036" s="20"/>
      <c r="Q5036" s="20"/>
      <c r="R5036" s="20"/>
    </row>
    <row r="5037" spans="13:18" x14ac:dyDescent="0.25">
      <c r="M5037" s="20"/>
      <c r="N5037" s="20"/>
      <c r="O5037" s="20"/>
      <c r="P5037" s="20"/>
      <c r="Q5037" s="20"/>
      <c r="R5037" s="20"/>
    </row>
    <row r="5038" spans="13:18" x14ac:dyDescent="0.25">
      <c r="M5038" s="20"/>
      <c r="N5038" s="20"/>
      <c r="O5038" s="20"/>
      <c r="P5038" s="20"/>
      <c r="Q5038" s="20"/>
      <c r="R5038" s="20"/>
    </row>
    <row r="5039" spans="13:18" x14ac:dyDescent="0.25">
      <c r="M5039" s="20"/>
      <c r="N5039" s="20"/>
      <c r="O5039" s="20"/>
      <c r="P5039" s="20"/>
      <c r="Q5039" s="20"/>
      <c r="R5039" s="20"/>
    </row>
    <row r="5040" spans="13:18" x14ac:dyDescent="0.25">
      <c r="M5040" s="20"/>
      <c r="N5040" s="20"/>
      <c r="O5040" s="20"/>
      <c r="P5040" s="20"/>
      <c r="Q5040" s="20"/>
      <c r="R5040" s="20"/>
    </row>
    <row r="5041" spans="13:18" x14ac:dyDescent="0.25">
      <c r="M5041" s="20"/>
      <c r="N5041" s="20"/>
      <c r="O5041" s="20"/>
      <c r="P5041" s="20"/>
      <c r="Q5041" s="20"/>
      <c r="R5041" s="20"/>
    </row>
    <row r="5042" spans="13:18" x14ac:dyDescent="0.25">
      <c r="M5042" s="20"/>
      <c r="N5042" s="20"/>
      <c r="O5042" s="20"/>
      <c r="P5042" s="20"/>
      <c r="Q5042" s="20"/>
      <c r="R5042" s="20"/>
    </row>
    <row r="5043" spans="13:18" x14ac:dyDescent="0.25">
      <c r="M5043" s="20"/>
      <c r="N5043" s="20"/>
      <c r="O5043" s="20"/>
      <c r="P5043" s="20"/>
      <c r="Q5043" s="20"/>
      <c r="R5043" s="20"/>
    </row>
    <row r="5044" spans="13:18" x14ac:dyDescent="0.25">
      <c r="M5044" s="20"/>
      <c r="N5044" s="20"/>
      <c r="O5044" s="20"/>
      <c r="P5044" s="20"/>
      <c r="Q5044" s="20"/>
      <c r="R5044" s="20"/>
    </row>
    <row r="5045" spans="13:18" x14ac:dyDescent="0.25">
      <c r="M5045" s="20"/>
      <c r="N5045" s="20"/>
      <c r="O5045" s="20"/>
      <c r="P5045" s="20"/>
      <c r="Q5045" s="20"/>
      <c r="R5045" s="20"/>
    </row>
    <row r="5046" spans="13:18" x14ac:dyDescent="0.25">
      <c r="M5046" s="20"/>
      <c r="N5046" s="20"/>
      <c r="O5046" s="20"/>
      <c r="P5046" s="20"/>
      <c r="Q5046" s="20"/>
      <c r="R5046" s="20"/>
    </row>
    <row r="5047" spans="13:18" x14ac:dyDescent="0.25">
      <c r="M5047" s="20"/>
      <c r="N5047" s="20"/>
      <c r="O5047" s="20"/>
      <c r="P5047" s="20"/>
      <c r="Q5047" s="20"/>
      <c r="R5047" s="20"/>
    </row>
    <row r="5048" spans="13:18" x14ac:dyDescent="0.25">
      <c r="M5048" s="20"/>
      <c r="N5048" s="20"/>
      <c r="O5048" s="20"/>
      <c r="P5048" s="20"/>
      <c r="Q5048" s="20"/>
      <c r="R5048" s="20"/>
    </row>
    <row r="5049" spans="13:18" x14ac:dyDescent="0.25">
      <c r="M5049" s="20"/>
      <c r="N5049" s="20"/>
      <c r="O5049" s="20"/>
      <c r="P5049" s="20"/>
      <c r="Q5049" s="20"/>
      <c r="R5049" s="20"/>
    </row>
    <row r="5050" spans="13:18" x14ac:dyDescent="0.25">
      <c r="M5050" s="20"/>
      <c r="N5050" s="20"/>
      <c r="O5050" s="20"/>
      <c r="P5050" s="20"/>
      <c r="Q5050" s="20"/>
      <c r="R5050" s="20"/>
    </row>
    <row r="5051" spans="13:18" x14ac:dyDescent="0.25">
      <c r="M5051" s="20"/>
      <c r="N5051" s="20"/>
      <c r="O5051" s="20"/>
      <c r="P5051" s="20"/>
      <c r="Q5051" s="20"/>
      <c r="R5051" s="20"/>
    </row>
    <row r="5052" spans="13:18" x14ac:dyDescent="0.25">
      <c r="M5052" s="20"/>
      <c r="N5052" s="20"/>
      <c r="O5052" s="20"/>
      <c r="P5052" s="20"/>
      <c r="Q5052" s="20"/>
      <c r="R5052" s="20"/>
    </row>
    <row r="5053" spans="13:18" x14ac:dyDescent="0.25">
      <c r="M5053" s="20"/>
      <c r="N5053" s="20"/>
      <c r="O5053" s="20"/>
      <c r="P5053" s="20"/>
      <c r="Q5053" s="20"/>
      <c r="R5053" s="20"/>
    </row>
    <row r="5054" spans="13:18" x14ac:dyDescent="0.25">
      <c r="M5054" s="20"/>
      <c r="N5054" s="20"/>
      <c r="O5054" s="20"/>
      <c r="P5054" s="20"/>
      <c r="Q5054" s="20"/>
      <c r="R5054" s="20"/>
    </row>
    <row r="5055" spans="13:18" x14ac:dyDescent="0.25">
      <c r="M5055" s="20"/>
      <c r="N5055" s="20"/>
      <c r="O5055" s="20"/>
      <c r="P5055" s="20"/>
      <c r="Q5055" s="20"/>
      <c r="R5055" s="20"/>
    </row>
    <row r="5056" spans="13:18" x14ac:dyDescent="0.25">
      <c r="M5056" s="20"/>
      <c r="N5056" s="20"/>
      <c r="O5056" s="20"/>
      <c r="P5056" s="20"/>
      <c r="Q5056" s="20"/>
      <c r="R5056" s="20"/>
    </row>
    <row r="5057" spans="13:18" x14ac:dyDescent="0.25">
      <c r="M5057" s="20"/>
      <c r="N5057" s="20"/>
      <c r="O5057" s="20"/>
      <c r="P5057" s="20"/>
      <c r="Q5057" s="20"/>
      <c r="R5057" s="20"/>
    </row>
    <row r="5058" spans="13:18" x14ac:dyDescent="0.25">
      <c r="M5058" s="20"/>
      <c r="N5058" s="20"/>
      <c r="O5058" s="20"/>
      <c r="P5058" s="20"/>
      <c r="Q5058" s="20"/>
      <c r="R5058" s="20"/>
    </row>
    <row r="5059" spans="13:18" x14ac:dyDescent="0.25">
      <c r="M5059" s="20"/>
      <c r="N5059" s="20"/>
      <c r="O5059" s="20"/>
      <c r="P5059" s="20"/>
      <c r="Q5059" s="20"/>
      <c r="R5059" s="20"/>
    </row>
    <row r="5060" spans="13:18" x14ac:dyDescent="0.25">
      <c r="M5060" s="20"/>
      <c r="N5060" s="20"/>
      <c r="O5060" s="20"/>
      <c r="P5060" s="20"/>
      <c r="Q5060" s="20"/>
      <c r="R5060" s="20"/>
    </row>
    <row r="5061" spans="13:18" x14ac:dyDescent="0.25">
      <c r="M5061" s="20"/>
      <c r="N5061" s="20"/>
      <c r="O5061" s="20"/>
      <c r="P5061" s="20"/>
      <c r="Q5061" s="20"/>
      <c r="R5061" s="20"/>
    </row>
    <row r="5062" spans="13:18" x14ac:dyDescent="0.25">
      <c r="M5062" s="20"/>
      <c r="N5062" s="20"/>
      <c r="O5062" s="20"/>
      <c r="P5062" s="20"/>
      <c r="Q5062" s="20"/>
      <c r="R5062" s="20"/>
    </row>
    <row r="5063" spans="13:18" x14ac:dyDescent="0.25">
      <c r="M5063" s="20"/>
      <c r="N5063" s="20"/>
      <c r="O5063" s="20"/>
      <c r="P5063" s="20"/>
      <c r="Q5063" s="20"/>
      <c r="R5063" s="20"/>
    </row>
    <row r="5064" spans="13:18" x14ac:dyDescent="0.25">
      <c r="M5064" s="20"/>
      <c r="N5064" s="20"/>
      <c r="O5064" s="20"/>
      <c r="P5064" s="20"/>
      <c r="Q5064" s="20"/>
      <c r="R5064" s="20"/>
    </row>
    <row r="5065" spans="13:18" x14ac:dyDescent="0.25">
      <c r="M5065" s="20"/>
      <c r="N5065" s="20"/>
      <c r="O5065" s="20"/>
      <c r="P5065" s="20"/>
      <c r="Q5065" s="20"/>
      <c r="R5065" s="20"/>
    </row>
    <row r="5066" spans="13:18" x14ac:dyDescent="0.25">
      <c r="M5066" s="20"/>
      <c r="N5066" s="20"/>
      <c r="O5066" s="20"/>
      <c r="P5066" s="20"/>
      <c r="Q5066" s="20"/>
      <c r="R5066" s="20"/>
    </row>
    <row r="5067" spans="13:18" x14ac:dyDescent="0.25">
      <c r="M5067" s="20"/>
      <c r="N5067" s="20"/>
      <c r="O5067" s="20"/>
      <c r="P5067" s="20"/>
      <c r="Q5067" s="20"/>
      <c r="R5067" s="20"/>
    </row>
    <row r="5068" spans="13:18" x14ac:dyDescent="0.25">
      <c r="M5068" s="20"/>
      <c r="N5068" s="20"/>
      <c r="O5068" s="20"/>
      <c r="P5068" s="20"/>
      <c r="Q5068" s="20"/>
      <c r="R5068" s="20"/>
    </row>
    <row r="5069" spans="13:18" x14ac:dyDescent="0.25">
      <c r="M5069" s="20"/>
      <c r="N5069" s="20"/>
      <c r="O5069" s="20"/>
      <c r="P5069" s="20"/>
      <c r="Q5069" s="20"/>
      <c r="R5069" s="20"/>
    </row>
    <row r="5070" spans="13:18" x14ac:dyDescent="0.25">
      <c r="M5070" s="20"/>
      <c r="N5070" s="20"/>
      <c r="O5070" s="20"/>
      <c r="P5070" s="20"/>
      <c r="Q5070" s="20"/>
      <c r="R5070" s="20"/>
    </row>
    <row r="5071" spans="13:18" x14ac:dyDescent="0.25">
      <c r="M5071" s="20"/>
      <c r="N5071" s="20"/>
      <c r="O5071" s="20"/>
      <c r="P5071" s="20"/>
      <c r="Q5071" s="20"/>
      <c r="R5071" s="20"/>
    </row>
    <row r="5072" spans="13:18" x14ac:dyDescent="0.25">
      <c r="M5072" s="20"/>
      <c r="N5072" s="20"/>
      <c r="O5072" s="20"/>
      <c r="P5072" s="20"/>
      <c r="Q5072" s="20"/>
      <c r="R5072" s="20"/>
    </row>
    <row r="5073" spans="13:18" x14ac:dyDescent="0.25">
      <c r="M5073" s="20"/>
      <c r="N5073" s="20"/>
      <c r="O5073" s="20"/>
      <c r="P5073" s="20"/>
      <c r="Q5073" s="20"/>
      <c r="R5073" s="20"/>
    </row>
    <row r="5074" spans="13:18" x14ac:dyDescent="0.25">
      <c r="M5074" s="20"/>
      <c r="N5074" s="20"/>
      <c r="O5074" s="20"/>
      <c r="P5074" s="20"/>
      <c r="Q5074" s="20"/>
      <c r="R5074" s="20"/>
    </row>
    <row r="5075" spans="13:18" x14ac:dyDescent="0.25">
      <c r="M5075" s="20"/>
      <c r="N5075" s="20"/>
      <c r="O5075" s="20"/>
      <c r="P5075" s="20"/>
      <c r="Q5075" s="20"/>
      <c r="R5075" s="20"/>
    </row>
    <row r="5076" spans="13:18" x14ac:dyDescent="0.25">
      <c r="M5076" s="20"/>
      <c r="N5076" s="20"/>
      <c r="O5076" s="20"/>
      <c r="P5076" s="20"/>
      <c r="Q5076" s="20"/>
      <c r="R5076" s="20"/>
    </row>
    <row r="5077" spans="13:18" x14ac:dyDescent="0.25">
      <c r="M5077" s="20"/>
      <c r="N5077" s="20"/>
      <c r="O5077" s="20"/>
      <c r="P5077" s="20"/>
      <c r="Q5077" s="20"/>
      <c r="R5077" s="20"/>
    </row>
    <row r="5078" spans="13:18" x14ac:dyDescent="0.25">
      <c r="M5078" s="20"/>
      <c r="N5078" s="20"/>
      <c r="O5078" s="20"/>
      <c r="P5078" s="20"/>
      <c r="Q5078" s="20"/>
      <c r="R5078" s="20"/>
    </row>
    <row r="5079" spans="13:18" x14ac:dyDescent="0.25">
      <c r="M5079" s="20"/>
      <c r="N5079" s="20"/>
      <c r="O5079" s="20"/>
      <c r="P5079" s="20"/>
      <c r="Q5079" s="20"/>
      <c r="R5079" s="20"/>
    </row>
    <row r="5080" spans="13:18" x14ac:dyDescent="0.25">
      <c r="M5080" s="20"/>
      <c r="N5080" s="20"/>
      <c r="O5080" s="20"/>
      <c r="P5080" s="20"/>
      <c r="Q5080" s="20"/>
      <c r="R5080" s="20"/>
    </row>
    <row r="5081" spans="13:18" x14ac:dyDescent="0.25">
      <c r="M5081" s="20"/>
      <c r="N5081" s="20"/>
      <c r="O5081" s="20"/>
      <c r="P5081" s="20"/>
      <c r="Q5081" s="20"/>
      <c r="R5081" s="20"/>
    </row>
    <row r="5082" spans="13:18" x14ac:dyDescent="0.25">
      <c r="M5082" s="20"/>
      <c r="N5082" s="20"/>
      <c r="O5082" s="20"/>
      <c r="P5082" s="20"/>
      <c r="Q5082" s="20"/>
      <c r="R5082" s="20"/>
    </row>
    <row r="5083" spans="13:18" x14ac:dyDescent="0.25">
      <c r="M5083" s="20"/>
      <c r="N5083" s="20"/>
      <c r="O5083" s="20"/>
      <c r="P5083" s="20"/>
      <c r="Q5083" s="20"/>
      <c r="R5083" s="20"/>
    </row>
    <row r="5084" spans="13:18" x14ac:dyDescent="0.25">
      <c r="M5084" s="20"/>
      <c r="N5084" s="20"/>
      <c r="O5084" s="20"/>
      <c r="P5084" s="20"/>
      <c r="Q5084" s="20"/>
      <c r="R5084" s="20"/>
    </row>
    <row r="5085" spans="13:18" x14ac:dyDescent="0.25">
      <c r="M5085" s="20"/>
      <c r="N5085" s="20"/>
      <c r="O5085" s="20"/>
      <c r="P5085" s="20"/>
      <c r="Q5085" s="20"/>
      <c r="R5085" s="20"/>
    </row>
    <row r="5086" spans="13:18" x14ac:dyDescent="0.25">
      <c r="M5086" s="20"/>
      <c r="N5086" s="20"/>
      <c r="O5086" s="20"/>
      <c r="P5086" s="20"/>
      <c r="Q5086" s="20"/>
      <c r="R5086" s="20"/>
    </row>
    <row r="5087" spans="13:18" x14ac:dyDescent="0.25">
      <c r="M5087" s="20"/>
      <c r="N5087" s="20"/>
      <c r="O5087" s="20"/>
      <c r="P5087" s="20"/>
      <c r="Q5087" s="20"/>
      <c r="R5087" s="20"/>
    </row>
    <row r="5088" spans="13:18" x14ac:dyDescent="0.25">
      <c r="M5088" s="20"/>
      <c r="N5088" s="20"/>
      <c r="O5088" s="20"/>
      <c r="P5088" s="20"/>
      <c r="Q5088" s="20"/>
      <c r="R5088" s="20"/>
    </row>
    <row r="5089" spans="13:18" x14ac:dyDescent="0.25">
      <c r="M5089" s="20"/>
      <c r="N5089" s="20"/>
      <c r="O5089" s="20"/>
      <c r="P5089" s="20"/>
      <c r="Q5089" s="20"/>
      <c r="R5089" s="20"/>
    </row>
    <row r="5090" spans="13:18" x14ac:dyDescent="0.25">
      <c r="M5090" s="20"/>
      <c r="N5090" s="20"/>
      <c r="O5090" s="20"/>
      <c r="P5090" s="20"/>
      <c r="Q5090" s="20"/>
      <c r="R5090" s="20"/>
    </row>
    <row r="5091" spans="13:18" x14ac:dyDescent="0.25">
      <c r="M5091" s="20"/>
      <c r="N5091" s="20"/>
      <c r="O5091" s="20"/>
      <c r="P5091" s="20"/>
      <c r="Q5091" s="20"/>
      <c r="R5091" s="20"/>
    </row>
    <row r="5092" spans="13:18" x14ac:dyDescent="0.25">
      <c r="M5092" s="20"/>
      <c r="N5092" s="20"/>
      <c r="O5092" s="20"/>
      <c r="P5092" s="20"/>
      <c r="Q5092" s="20"/>
      <c r="R5092" s="20"/>
    </row>
    <row r="5093" spans="13:18" x14ac:dyDescent="0.25">
      <c r="M5093" s="20"/>
      <c r="N5093" s="20"/>
      <c r="O5093" s="20"/>
      <c r="P5093" s="20"/>
      <c r="Q5093" s="20"/>
      <c r="R5093" s="20"/>
    </row>
    <row r="5094" spans="13:18" x14ac:dyDescent="0.25">
      <c r="M5094" s="20"/>
      <c r="N5094" s="20"/>
      <c r="O5094" s="20"/>
      <c r="P5094" s="20"/>
      <c r="Q5094" s="20"/>
      <c r="R5094" s="20"/>
    </row>
    <row r="5095" spans="13:18" x14ac:dyDescent="0.25">
      <c r="M5095" s="20"/>
      <c r="N5095" s="20"/>
      <c r="O5095" s="20"/>
      <c r="P5095" s="20"/>
      <c r="Q5095" s="20"/>
      <c r="R5095" s="20"/>
    </row>
    <row r="5096" spans="13:18" x14ac:dyDescent="0.25">
      <c r="M5096" s="20"/>
      <c r="N5096" s="20"/>
      <c r="O5096" s="20"/>
      <c r="P5096" s="20"/>
      <c r="Q5096" s="20"/>
      <c r="R5096" s="20"/>
    </row>
    <row r="5097" spans="13:18" x14ac:dyDescent="0.25">
      <c r="M5097" s="20"/>
      <c r="N5097" s="20"/>
      <c r="O5097" s="20"/>
      <c r="P5097" s="20"/>
      <c r="Q5097" s="20"/>
      <c r="R5097" s="20"/>
    </row>
    <row r="5098" spans="13:18" x14ac:dyDescent="0.25">
      <c r="M5098" s="20"/>
      <c r="N5098" s="20"/>
      <c r="O5098" s="20"/>
      <c r="P5098" s="20"/>
      <c r="Q5098" s="20"/>
      <c r="R5098" s="20"/>
    </row>
    <row r="5099" spans="13:18" x14ac:dyDescent="0.25">
      <c r="M5099" s="20"/>
      <c r="N5099" s="20"/>
      <c r="O5099" s="20"/>
      <c r="P5099" s="20"/>
      <c r="Q5099" s="20"/>
      <c r="R5099" s="20"/>
    </row>
    <row r="5100" spans="13:18" x14ac:dyDescent="0.25">
      <c r="M5100" s="20"/>
      <c r="N5100" s="20"/>
      <c r="O5100" s="20"/>
      <c r="P5100" s="20"/>
      <c r="Q5100" s="20"/>
      <c r="R5100" s="20"/>
    </row>
    <row r="5101" spans="13:18" x14ac:dyDescent="0.25">
      <c r="M5101" s="20"/>
      <c r="N5101" s="20"/>
      <c r="O5101" s="20"/>
      <c r="P5101" s="20"/>
      <c r="Q5101" s="20"/>
      <c r="R5101" s="20"/>
    </row>
    <row r="5102" spans="13:18" x14ac:dyDescent="0.25">
      <c r="M5102" s="20"/>
      <c r="N5102" s="20"/>
      <c r="O5102" s="20"/>
      <c r="P5102" s="20"/>
      <c r="Q5102" s="20"/>
      <c r="R5102" s="20"/>
    </row>
    <row r="5103" spans="13:18" x14ac:dyDescent="0.25">
      <c r="M5103" s="20"/>
      <c r="N5103" s="20"/>
      <c r="O5103" s="20"/>
      <c r="P5103" s="20"/>
      <c r="Q5103" s="20"/>
      <c r="R5103" s="20"/>
    </row>
    <row r="5104" spans="13:18" x14ac:dyDescent="0.25">
      <c r="M5104" s="20"/>
      <c r="N5104" s="20"/>
      <c r="O5104" s="20"/>
      <c r="P5104" s="20"/>
      <c r="Q5104" s="20"/>
      <c r="R5104" s="20"/>
    </row>
    <row r="5105" spans="13:18" x14ac:dyDescent="0.25">
      <c r="M5105" s="20"/>
      <c r="N5105" s="20"/>
      <c r="O5105" s="20"/>
      <c r="P5105" s="20"/>
      <c r="Q5105" s="20"/>
      <c r="R5105" s="20"/>
    </row>
    <row r="5106" spans="13:18" x14ac:dyDescent="0.25">
      <c r="M5106" s="20"/>
      <c r="N5106" s="20"/>
      <c r="O5106" s="20"/>
      <c r="P5106" s="20"/>
      <c r="Q5106" s="20"/>
      <c r="R5106" s="20"/>
    </row>
    <row r="5107" spans="13:18" x14ac:dyDescent="0.25">
      <c r="M5107" s="20"/>
      <c r="N5107" s="20"/>
      <c r="O5107" s="20"/>
      <c r="P5107" s="20"/>
      <c r="Q5107" s="20"/>
      <c r="R5107" s="20"/>
    </row>
    <row r="5108" spans="13:18" x14ac:dyDescent="0.25">
      <c r="M5108" s="20"/>
      <c r="N5108" s="20"/>
      <c r="O5108" s="20"/>
      <c r="P5108" s="20"/>
      <c r="Q5108" s="20"/>
      <c r="R5108" s="20"/>
    </row>
    <row r="5109" spans="13:18" x14ac:dyDescent="0.25">
      <c r="M5109" s="20"/>
      <c r="N5109" s="20"/>
      <c r="O5109" s="20"/>
      <c r="P5109" s="20"/>
      <c r="Q5109" s="20"/>
      <c r="R5109" s="20"/>
    </row>
    <row r="5110" spans="13:18" x14ac:dyDescent="0.25">
      <c r="M5110" s="20"/>
      <c r="N5110" s="20"/>
      <c r="O5110" s="20"/>
      <c r="P5110" s="20"/>
      <c r="Q5110" s="20"/>
      <c r="R5110" s="20"/>
    </row>
    <row r="5111" spans="13:18" x14ac:dyDescent="0.25">
      <c r="M5111" s="20"/>
      <c r="N5111" s="20"/>
      <c r="O5111" s="20"/>
      <c r="P5111" s="20"/>
      <c r="Q5111" s="20"/>
      <c r="R5111" s="20"/>
    </row>
    <row r="5112" spans="13:18" x14ac:dyDescent="0.25">
      <c r="M5112" s="20"/>
      <c r="N5112" s="20"/>
      <c r="O5112" s="20"/>
      <c r="P5112" s="20"/>
      <c r="Q5112" s="20"/>
      <c r="R5112" s="20"/>
    </row>
    <row r="5113" spans="13:18" x14ac:dyDescent="0.25">
      <c r="M5113" s="20"/>
      <c r="N5113" s="20"/>
      <c r="O5113" s="20"/>
      <c r="P5113" s="20"/>
      <c r="Q5113" s="20"/>
      <c r="R5113" s="20"/>
    </row>
    <row r="5114" spans="13:18" x14ac:dyDescent="0.25">
      <c r="M5114" s="20"/>
      <c r="N5114" s="20"/>
      <c r="O5114" s="20"/>
      <c r="P5114" s="20"/>
      <c r="Q5114" s="20"/>
      <c r="R5114" s="20"/>
    </row>
    <row r="5115" spans="13:18" x14ac:dyDescent="0.25">
      <c r="M5115" s="20"/>
      <c r="N5115" s="20"/>
      <c r="O5115" s="20"/>
      <c r="P5115" s="20"/>
      <c r="Q5115" s="20"/>
      <c r="R5115" s="20"/>
    </row>
    <row r="5116" spans="13:18" x14ac:dyDescent="0.25">
      <c r="M5116" s="20"/>
      <c r="N5116" s="20"/>
      <c r="O5116" s="20"/>
      <c r="P5116" s="20"/>
      <c r="Q5116" s="20"/>
      <c r="R5116" s="20"/>
    </row>
    <row r="5117" spans="13:18" x14ac:dyDescent="0.25">
      <c r="M5117" s="20"/>
      <c r="N5117" s="20"/>
      <c r="O5117" s="20"/>
      <c r="P5117" s="20"/>
      <c r="Q5117" s="20"/>
      <c r="R5117" s="20"/>
    </row>
    <row r="5118" spans="13:18" x14ac:dyDescent="0.25">
      <c r="M5118" s="20"/>
      <c r="N5118" s="20"/>
      <c r="O5118" s="20"/>
      <c r="P5118" s="20"/>
      <c r="Q5118" s="20"/>
      <c r="R5118" s="20"/>
    </row>
    <row r="5119" spans="13:18" x14ac:dyDescent="0.25">
      <c r="M5119" s="20"/>
      <c r="N5119" s="20"/>
      <c r="O5119" s="20"/>
      <c r="P5119" s="20"/>
      <c r="Q5119" s="20"/>
      <c r="R5119" s="20"/>
    </row>
    <row r="5120" spans="13:18" x14ac:dyDescent="0.25">
      <c r="M5120" s="20"/>
      <c r="N5120" s="20"/>
      <c r="O5120" s="20"/>
      <c r="P5120" s="20"/>
      <c r="Q5120" s="20"/>
      <c r="R5120" s="20"/>
    </row>
    <row r="5121" spans="13:18" x14ac:dyDescent="0.25">
      <c r="M5121" s="20"/>
      <c r="N5121" s="20"/>
      <c r="O5121" s="20"/>
      <c r="P5121" s="20"/>
      <c r="Q5121" s="20"/>
      <c r="R5121" s="20"/>
    </row>
    <row r="5122" spans="13:18" x14ac:dyDescent="0.25">
      <c r="M5122" s="20"/>
      <c r="N5122" s="20"/>
      <c r="O5122" s="20"/>
      <c r="P5122" s="20"/>
      <c r="Q5122" s="20"/>
      <c r="R5122" s="20"/>
    </row>
    <row r="5123" spans="13:18" x14ac:dyDescent="0.25">
      <c r="M5123" s="20"/>
      <c r="N5123" s="20"/>
      <c r="O5123" s="20"/>
      <c r="P5123" s="20"/>
      <c r="Q5123" s="20"/>
      <c r="R5123" s="20"/>
    </row>
    <row r="5124" spans="13:18" x14ac:dyDescent="0.25">
      <c r="M5124" s="20"/>
      <c r="N5124" s="20"/>
      <c r="O5124" s="20"/>
      <c r="P5124" s="20"/>
      <c r="Q5124" s="20"/>
      <c r="R5124" s="20"/>
    </row>
    <row r="5125" spans="13:18" x14ac:dyDescent="0.25">
      <c r="M5125" s="20"/>
      <c r="N5125" s="20"/>
      <c r="O5125" s="20"/>
      <c r="P5125" s="20"/>
      <c r="Q5125" s="20"/>
      <c r="R5125" s="20"/>
    </row>
    <row r="5126" spans="13:18" x14ac:dyDescent="0.25">
      <c r="M5126" s="20"/>
      <c r="N5126" s="20"/>
      <c r="O5126" s="20"/>
      <c r="P5126" s="20"/>
      <c r="Q5126" s="20"/>
      <c r="R5126" s="20"/>
    </row>
    <row r="5127" spans="13:18" x14ac:dyDescent="0.25">
      <c r="M5127" s="20"/>
      <c r="N5127" s="20"/>
      <c r="O5127" s="20"/>
      <c r="P5127" s="20"/>
      <c r="Q5127" s="20"/>
      <c r="R5127" s="20"/>
    </row>
    <row r="5128" spans="13:18" x14ac:dyDescent="0.25">
      <c r="M5128" s="20"/>
      <c r="N5128" s="20"/>
      <c r="O5128" s="20"/>
      <c r="P5128" s="20"/>
      <c r="Q5128" s="20"/>
      <c r="R5128" s="20"/>
    </row>
    <row r="5129" spans="13:18" x14ac:dyDescent="0.25">
      <c r="M5129" s="20"/>
      <c r="N5129" s="20"/>
      <c r="O5129" s="20"/>
      <c r="P5129" s="20"/>
      <c r="Q5129" s="20"/>
      <c r="R5129" s="20"/>
    </row>
    <row r="5130" spans="13:18" x14ac:dyDescent="0.25">
      <c r="M5130" s="20"/>
      <c r="N5130" s="20"/>
      <c r="O5130" s="20"/>
      <c r="P5130" s="20"/>
      <c r="Q5130" s="20"/>
      <c r="R5130" s="20"/>
    </row>
    <row r="5131" spans="13:18" x14ac:dyDescent="0.25">
      <c r="M5131" s="20"/>
      <c r="N5131" s="20"/>
      <c r="O5131" s="20"/>
      <c r="P5131" s="20"/>
      <c r="Q5131" s="20"/>
      <c r="R5131" s="20"/>
    </row>
    <row r="5132" spans="13:18" x14ac:dyDescent="0.25">
      <c r="M5132" s="20"/>
      <c r="N5132" s="20"/>
      <c r="O5132" s="20"/>
      <c r="P5132" s="20"/>
      <c r="Q5132" s="20"/>
      <c r="R5132" s="20"/>
    </row>
    <row r="5133" spans="13:18" x14ac:dyDescent="0.25">
      <c r="M5133" s="20"/>
      <c r="N5133" s="20"/>
      <c r="O5133" s="20"/>
      <c r="P5133" s="20"/>
      <c r="Q5133" s="20"/>
      <c r="R5133" s="20"/>
    </row>
    <row r="5134" spans="13:18" x14ac:dyDescent="0.25">
      <c r="M5134" s="20"/>
      <c r="N5134" s="20"/>
      <c r="O5134" s="20"/>
      <c r="P5134" s="20"/>
      <c r="Q5134" s="20"/>
      <c r="R5134" s="20"/>
    </row>
    <row r="5135" spans="13:18" x14ac:dyDescent="0.25">
      <c r="M5135" s="20"/>
      <c r="N5135" s="20"/>
      <c r="O5135" s="20"/>
      <c r="P5135" s="20"/>
      <c r="Q5135" s="20"/>
      <c r="R5135" s="20"/>
    </row>
    <row r="5136" spans="13:18" x14ac:dyDescent="0.25">
      <c r="M5136" s="20"/>
      <c r="N5136" s="20"/>
      <c r="O5136" s="20"/>
      <c r="P5136" s="20"/>
      <c r="Q5136" s="20"/>
      <c r="R5136" s="20"/>
    </row>
    <row r="5137" spans="13:18" x14ac:dyDescent="0.25">
      <c r="M5137" s="20"/>
      <c r="N5137" s="20"/>
      <c r="O5137" s="20"/>
      <c r="P5137" s="20"/>
      <c r="Q5137" s="20"/>
      <c r="R5137" s="20"/>
    </row>
    <row r="5138" spans="13:18" x14ac:dyDescent="0.25">
      <c r="M5138" s="20"/>
      <c r="N5138" s="20"/>
      <c r="O5138" s="20"/>
      <c r="P5138" s="20"/>
      <c r="Q5138" s="20"/>
      <c r="R5138" s="20"/>
    </row>
    <row r="5139" spans="13:18" x14ac:dyDescent="0.25">
      <c r="M5139" s="20"/>
      <c r="N5139" s="20"/>
      <c r="O5139" s="20"/>
      <c r="P5139" s="20"/>
      <c r="Q5139" s="20"/>
      <c r="R5139" s="20"/>
    </row>
    <row r="5140" spans="13:18" x14ac:dyDescent="0.25">
      <c r="M5140" s="20"/>
      <c r="N5140" s="20"/>
      <c r="O5140" s="20"/>
      <c r="P5140" s="20"/>
      <c r="Q5140" s="20"/>
      <c r="R5140" s="20"/>
    </row>
    <row r="5141" spans="13:18" x14ac:dyDescent="0.25">
      <c r="M5141" s="20"/>
      <c r="N5141" s="20"/>
      <c r="O5141" s="20"/>
      <c r="P5141" s="20"/>
      <c r="Q5141" s="20"/>
      <c r="R5141" s="20"/>
    </row>
    <row r="5142" spans="13:18" x14ac:dyDescent="0.25">
      <c r="M5142" s="20"/>
      <c r="N5142" s="20"/>
      <c r="O5142" s="20"/>
      <c r="P5142" s="20"/>
      <c r="Q5142" s="20"/>
      <c r="R5142" s="20"/>
    </row>
    <row r="5143" spans="13:18" x14ac:dyDescent="0.25">
      <c r="M5143" s="20"/>
      <c r="N5143" s="20"/>
      <c r="O5143" s="20"/>
      <c r="P5143" s="20"/>
      <c r="Q5143" s="20"/>
      <c r="R5143" s="20"/>
    </row>
    <row r="5144" spans="13:18" x14ac:dyDescent="0.25">
      <c r="M5144" s="20"/>
      <c r="N5144" s="20"/>
      <c r="O5144" s="20"/>
      <c r="P5144" s="20"/>
      <c r="Q5144" s="20"/>
      <c r="R5144" s="20"/>
    </row>
    <row r="5145" spans="13:18" x14ac:dyDescent="0.25">
      <c r="M5145" s="20"/>
      <c r="N5145" s="20"/>
      <c r="O5145" s="20"/>
      <c r="P5145" s="20"/>
      <c r="Q5145" s="20"/>
      <c r="R5145" s="20"/>
    </row>
    <row r="5146" spans="13:18" x14ac:dyDescent="0.25">
      <c r="M5146" s="20"/>
      <c r="N5146" s="20"/>
      <c r="O5146" s="20"/>
      <c r="P5146" s="20"/>
      <c r="Q5146" s="20"/>
      <c r="R5146" s="20"/>
    </row>
    <row r="5147" spans="13:18" x14ac:dyDescent="0.25">
      <c r="M5147" s="20"/>
      <c r="N5147" s="20"/>
      <c r="O5147" s="20"/>
      <c r="P5147" s="20"/>
      <c r="Q5147" s="20"/>
      <c r="R5147" s="20"/>
    </row>
    <row r="5148" spans="13:18" x14ac:dyDescent="0.25">
      <c r="M5148" s="20"/>
      <c r="N5148" s="20"/>
      <c r="O5148" s="20"/>
      <c r="P5148" s="20"/>
      <c r="Q5148" s="20"/>
      <c r="R5148" s="20"/>
    </row>
    <row r="5149" spans="13:18" x14ac:dyDescent="0.25">
      <c r="M5149" s="20"/>
      <c r="N5149" s="20"/>
      <c r="O5149" s="20"/>
      <c r="P5149" s="20"/>
      <c r="Q5149" s="20"/>
      <c r="R5149" s="20"/>
    </row>
    <row r="5150" spans="13:18" x14ac:dyDescent="0.25">
      <c r="M5150" s="20"/>
      <c r="N5150" s="20"/>
      <c r="O5150" s="20"/>
      <c r="P5150" s="20"/>
      <c r="Q5150" s="20"/>
      <c r="R5150" s="20"/>
    </row>
    <row r="5151" spans="13:18" x14ac:dyDescent="0.25">
      <c r="M5151" s="20"/>
      <c r="N5151" s="20"/>
      <c r="O5151" s="20"/>
      <c r="P5151" s="20"/>
      <c r="Q5151" s="20"/>
      <c r="R5151" s="20"/>
    </row>
    <row r="5152" spans="13:18" x14ac:dyDescent="0.25">
      <c r="M5152" s="20"/>
      <c r="N5152" s="20"/>
      <c r="O5152" s="20"/>
      <c r="P5152" s="20"/>
      <c r="Q5152" s="20"/>
      <c r="R5152" s="20"/>
    </row>
    <row r="5153" spans="13:18" x14ac:dyDescent="0.25">
      <c r="M5153" s="20"/>
      <c r="N5153" s="20"/>
      <c r="O5153" s="20"/>
      <c r="P5153" s="20"/>
      <c r="Q5153" s="20"/>
      <c r="R5153" s="20"/>
    </row>
    <row r="5154" spans="13:18" x14ac:dyDescent="0.25">
      <c r="M5154" s="20"/>
      <c r="N5154" s="20"/>
      <c r="O5154" s="20"/>
      <c r="P5154" s="20"/>
      <c r="Q5154" s="20"/>
      <c r="R5154" s="20"/>
    </row>
    <row r="5155" spans="13:18" x14ac:dyDescent="0.25">
      <c r="M5155" s="20"/>
      <c r="N5155" s="20"/>
      <c r="O5155" s="20"/>
      <c r="P5155" s="20"/>
      <c r="Q5155" s="20"/>
      <c r="R5155" s="20"/>
    </row>
    <row r="5156" spans="13:18" x14ac:dyDescent="0.25">
      <c r="M5156" s="20"/>
      <c r="N5156" s="20"/>
      <c r="O5156" s="20"/>
      <c r="P5156" s="20"/>
      <c r="Q5156" s="20"/>
      <c r="R5156" s="20"/>
    </row>
    <row r="5157" spans="13:18" x14ac:dyDescent="0.25">
      <c r="M5157" s="20"/>
      <c r="N5157" s="20"/>
      <c r="O5157" s="20"/>
      <c r="P5157" s="20"/>
      <c r="Q5157" s="20"/>
      <c r="R5157" s="20"/>
    </row>
    <row r="5158" spans="13:18" x14ac:dyDescent="0.25">
      <c r="M5158" s="20"/>
      <c r="N5158" s="20"/>
      <c r="O5158" s="20"/>
      <c r="P5158" s="20"/>
      <c r="Q5158" s="20"/>
      <c r="R5158" s="20"/>
    </row>
    <row r="5159" spans="13:18" x14ac:dyDescent="0.25">
      <c r="M5159" s="20"/>
      <c r="N5159" s="20"/>
      <c r="O5159" s="20"/>
      <c r="P5159" s="20"/>
      <c r="Q5159" s="20"/>
      <c r="R5159" s="20"/>
    </row>
    <row r="5160" spans="13:18" x14ac:dyDescent="0.25">
      <c r="M5160" s="20"/>
      <c r="N5160" s="20"/>
      <c r="O5160" s="20"/>
      <c r="P5160" s="20"/>
      <c r="Q5160" s="20"/>
      <c r="R5160" s="20"/>
    </row>
    <row r="5161" spans="13:18" x14ac:dyDescent="0.25">
      <c r="M5161" s="20"/>
      <c r="N5161" s="20"/>
      <c r="O5161" s="20"/>
      <c r="P5161" s="20"/>
      <c r="Q5161" s="20"/>
      <c r="R5161" s="20"/>
    </row>
    <row r="5162" spans="13:18" x14ac:dyDescent="0.25">
      <c r="M5162" s="20"/>
      <c r="N5162" s="20"/>
      <c r="O5162" s="20"/>
      <c r="P5162" s="20"/>
      <c r="Q5162" s="20"/>
      <c r="R5162" s="20"/>
    </row>
    <row r="5163" spans="13:18" x14ac:dyDescent="0.25">
      <c r="M5163" s="20"/>
      <c r="N5163" s="20"/>
      <c r="O5163" s="20"/>
      <c r="P5163" s="20"/>
      <c r="Q5163" s="20"/>
      <c r="R5163" s="20"/>
    </row>
    <row r="5164" spans="13:18" x14ac:dyDescent="0.25">
      <c r="M5164" s="20"/>
      <c r="N5164" s="20"/>
      <c r="O5164" s="20"/>
      <c r="P5164" s="20"/>
      <c r="Q5164" s="20"/>
      <c r="R5164" s="20"/>
    </row>
    <row r="5165" spans="13:18" x14ac:dyDescent="0.25">
      <c r="M5165" s="20"/>
      <c r="N5165" s="20"/>
      <c r="O5165" s="20"/>
      <c r="P5165" s="20"/>
      <c r="Q5165" s="20"/>
      <c r="R5165" s="20"/>
    </row>
    <row r="5166" spans="13:18" x14ac:dyDescent="0.25">
      <c r="M5166" s="20"/>
      <c r="N5166" s="20"/>
      <c r="O5166" s="20"/>
      <c r="P5166" s="20"/>
      <c r="Q5166" s="20"/>
      <c r="R5166" s="20"/>
    </row>
    <row r="5167" spans="13:18" x14ac:dyDescent="0.25">
      <c r="M5167" s="20"/>
      <c r="N5167" s="20"/>
      <c r="O5167" s="20"/>
      <c r="P5167" s="20"/>
      <c r="Q5167" s="20"/>
      <c r="R5167" s="20"/>
    </row>
    <row r="5168" spans="13:18" x14ac:dyDescent="0.25">
      <c r="M5168" s="20"/>
      <c r="N5168" s="20"/>
      <c r="O5168" s="20"/>
      <c r="P5168" s="20"/>
      <c r="Q5168" s="20"/>
      <c r="R5168" s="20"/>
    </row>
    <row r="5169" spans="13:18" x14ac:dyDescent="0.25">
      <c r="M5169" s="20"/>
      <c r="N5169" s="20"/>
      <c r="O5169" s="20"/>
      <c r="P5169" s="20"/>
      <c r="Q5169" s="20"/>
      <c r="R5169" s="20"/>
    </row>
    <row r="5170" spans="13:18" x14ac:dyDescent="0.25">
      <c r="M5170" s="20"/>
      <c r="N5170" s="20"/>
      <c r="O5170" s="20"/>
      <c r="P5170" s="20"/>
      <c r="Q5170" s="20"/>
      <c r="R5170" s="20"/>
    </row>
    <row r="5171" spans="13:18" x14ac:dyDescent="0.25">
      <c r="M5171" s="20"/>
      <c r="N5171" s="20"/>
      <c r="O5171" s="20"/>
      <c r="P5171" s="20"/>
      <c r="Q5171" s="20"/>
      <c r="R5171" s="20"/>
    </row>
    <row r="5172" spans="13:18" x14ac:dyDescent="0.25">
      <c r="M5172" s="20"/>
      <c r="N5172" s="20"/>
      <c r="O5172" s="20"/>
      <c r="P5172" s="20"/>
      <c r="Q5172" s="20"/>
      <c r="R5172" s="20"/>
    </row>
    <row r="5173" spans="13:18" x14ac:dyDescent="0.25">
      <c r="M5173" s="20"/>
      <c r="N5173" s="20"/>
      <c r="O5173" s="20"/>
      <c r="P5173" s="20"/>
      <c r="Q5173" s="20"/>
      <c r="R5173" s="20"/>
    </row>
    <row r="5174" spans="13:18" x14ac:dyDescent="0.25">
      <c r="M5174" s="20"/>
      <c r="N5174" s="20"/>
      <c r="O5174" s="20"/>
      <c r="P5174" s="20"/>
      <c r="Q5174" s="20"/>
      <c r="R5174" s="20"/>
    </row>
    <row r="5175" spans="13:18" x14ac:dyDescent="0.25">
      <c r="M5175" s="20"/>
      <c r="N5175" s="20"/>
      <c r="O5175" s="20"/>
      <c r="P5175" s="20"/>
      <c r="Q5175" s="20"/>
      <c r="R5175" s="20"/>
    </row>
    <row r="5176" spans="13:18" x14ac:dyDescent="0.25">
      <c r="M5176" s="20"/>
      <c r="N5176" s="20"/>
      <c r="O5176" s="20"/>
      <c r="P5176" s="20"/>
      <c r="Q5176" s="20"/>
      <c r="R5176" s="20"/>
    </row>
    <row r="5177" spans="13:18" x14ac:dyDescent="0.25">
      <c r="M5177" s="20"/>
      <c r="N5177" s="20"/>
      <c r="O5177" s="20"/>
      <c r="P5177" s="20"/>
      <c r="Q5177" s="20"/>
      <c r="R5177" s="20"/>
    </row>
    <row r="5178" spans="13:18" x14ac:dyDescent="0.25">
      <c r="M5178" s="20"/>
      <c r="N5178" s="20"/>
      <c r="O5178" s="20"/>
      <c r="P5178" s="20"/>
      <c r="Q5178" s="20"/>
      <c r="R5178" s="20"/>
    </row>
    <row r="5179" spans="13:18" x14ac:dyDescent="0.25">
      <c r="M5179" s="20"/>
      <c r="N5179" s="20"/>
      <c r="O5179" s="20"/>
      <c r="P5179" s="20"/>
      <c r="Q5179" s="20"/>
      <c r="R5179" s="20"/>
    </row>
    <row r="5180" spans="13:18" x14ac:dyDescent="0.25">
      <c r="M5180" s="20"/>
      <c r="N5180" s="20"/>
      <c r="O5180" s="20"/>
      <c r="P5180" s="20"/>
      <c r="Q5180" s="20"/>
      <c r="R5180" s="20"/>
    </row>
    <row r="5181" spans="13:18" x14ac:dyDescent="0.25">
      <c r="M5181" s="20"/>
      <c r="N5181" s="20"/>
      <c r="O5181" s="20"/>
      <c r="P5181" s="20"/>
      <c r="Q5181" s="20"/>
      <c r="R5181" s="20"/>
    </row>
    <row r="5182" spans="13:18" x14ac:dyDescent="0.25">
      <c r="M5182" s="20"/>
      <c r="N5182" s="20"/>
      <c r="O5182" s="20"/>
      <c r="P5182" s="20"/>
      <c r="Q5182" s="20"/>
      <c r="R5182" s="20"/>
    </row>
    <row r="5183" spans="13:18" x14ac:dyDescent="0.25">
      <c r="M5183" s="20"/>
      <c r="N5183" s="20"/>
      <c r="O5183" s="20"/>
      <c r="P5183" s="20"/>
      <c r="Q5183" s="20"/>
      <c r="R5183" s="20"/>
    </row>
    <row r="5184" spans="13:18" x14ac:dyDescent="0.25">
      <c r="M5184" s="20"/>
      <c r="N5184" s="20"/>
      <c r="O5184" s="20"/>
      <c r="P5184" s="20"/>
      <c r="Q5184" s="20"/>
      <c r="R5184" s="20"/>
    </row>
    <row r="5185" spans="13:18" x14ac:dyDescent="0.25">
      <c r="M5185" s="20"/>
      <c r="N5185" s="20"/>
      <c r="O5185" s="20"/>
      <c r="P5185" s="20"/>
      <c r="Q5185" s="20"/>
      <c r="R5185" s="20"/>
    </row>
    <row r="5186" spans="13:18" x14ac:dyDescent="0.25">
      <c r="M5186" s="20"/>
      <c r="N5186" s="20"/>
      <c r="O5186" s="20"/>
      <c r="P5186" s="20"/>
      <c r="Q5186" s="20"/>
      <c r="R5186" s="20"/>
    </row>
    <row r="5187" spans="13:18" x14ac:dyDescent="0.25">
      <c r="M5187" s="20"/>
      <c r="N5187" s="20"/>
      <c r="O5187" s="20"/>
      <c r="P5187" s="20"/>
      <c r="Q5187" s="20"/>
      <c r="R5187" s="20"/>
    </row>
    <row r="5188" spans="13:18" x14ac:dyDescent="0.25">
      <c r="M5188" s="20"/>
      <c r="N5188" s="20"/>
      <c r="O5188" s="20"/>
      <c r="P5188" s="20"/>
      <c r="Q5188" s="20"/>
      <c r="R5188" s="20"/>
    </row>
    <row r="5189" spans="13:18" x14ac:dyDescent="0.25">
      <c r="M5189" s="20"/>
      <c r="N5189" s="20"/>
      <c r="O5189" s="20"/>
      <c r="P5189" s="20"/>
      <c r="Q5189" s="20"/>
      <c r="R5189" s="20"/>
    </row>
    <row r="5190" spans="13:18" x14ac:dyDescent="0.25">
      <c r="M5190" s="20"/>
      <c r="N5190" s="20"/>
      <c r="O5190" s="20"/>
      <c r="P5190" s="20"/>
      <c r="Q5190" s="20"/>
      <c r="R5190" s="20"/>
    </row>
    <row r="5191" spans="13:18" x14ac:dyDescent="0.25">
      <c r="M5191" s="20"/>
      <c r="N5191" s="20"/>
      <c r="O5191" s="20"/>
      <c r="P5191" s="20"/>
      <c r="Q5191" s="20"/>
      <c r="R5191" s="20"/>
    </row>
    <row r="5192" spans="13:18" x14ac:dyDescent="0.25">
      <c r="M5192" s="20"/>
      <c r="N5192" s="20"/>
      <c r="O5192" s="20"/>
      <c r="P5192" s="20"/>
      <c r="Q5192" s="20"/>
      <c r="R5192" s="20"/>
    </row>
    <row r="5193" spans="13:18" x14ac:dyDescent="0.25">
      <c r="M5193" s="20"/>
      <c r="N5193" s="20"/>
      <c r="O5193" s="20"/>
      <c r="P5193" s="20"/>
      <c r="Q5193" s="20"/>
      <c r="R5193" s="20"/>
    </row>
    <row r="5194" spans="13:18" x14ac:dyDescent="0.25">
      <c r="M5194" s="20"/>
      <c r="N5194" s="20"/>
      <c r="O5194" s="20"/>
      <c r="P5194" s="20"/>
      <c r="Q5194" s="20"/>
      <c r="R5194" s="20"/>
    </row>
    <row r="5195" spans="13:18" x14ac:dyDescent="0.25">
      <c r="M5195" s="20"/>
      <c r="N5195" s="20"/>
      <c r="O5195" s="20"/>
      <c r="P5195" s="20"/>
      <c r="Q5195" s="20"/>
      <c r="R5195" s="20"/>
    </row>
    <row r="5196" spans="13:18" x14ac:dyDescent="0.25">
      <c r="M5196" s="20"/>
      <c r="N5196" s="20"/>
      <c r="O5196" s="20"/>
      <c r="P5196" s="20"/>
      <c r="Q5196" s="20"/>
      <c r="R5196" s="20"/>
    </row>
    <row r="5197" spans="13:18" x14ac:dyDescent="0.25">
      <c r="M5197" s="20"/>
      <c r="N5197" s="20"/>
      <c r="O5197" s="20"/>
      <c r="P5197" s="20"/>
      <c r="Q5197" s="20"/>
      <c r="R5197" s="20"/>
    </row>
    <row r="5198" spans="13:18" x14ac:dyDescent="0.25">
      <c r="M5198" s="20"/>
      <c r="N5198" s="20"/>
      <c r="O5198" s="20"/>
      <c r="P5198" s="20"/>
      <c r="Q5198" s="20"/>
      <c r="R5198" s="20"/>
    </row>
    <row r="5199" spans="13:18" x14ac:dyDescent="0.25">
      <c r="M5199" s="20"/>
      <c r="N5199" s="20"/>
      <c r="O5199" s="20"/>
      <c r="P5199" s="20"/>
      <c r="Q5199" s="20"/>
      <c r="R5199" s="20"/>
    </row>
    <row r="5200" spans="13:18" x14ac:dyDescent="0.25">
      <c r="M5200" s="20"/>
      <c r="N5200" s="20"/>
      <c r="O5200" s="20"/>
      <c r="P5200" s="20"/>
      <c r="Q5200" s="20"/>
      <c r="R5200" s="20"/>
    </row>
    <row r="5201" spans="13:18" x14ac:dyDescent="0.25">
      <c r="M5201" s="20"/>
      <c r="N5201" s="20"/>
      <c r="O5201" s="20"/>
      <c r="P5201" s="20"/>
      <c r="Q5201" s="20"/>
      <c r="R5201" s="20"/>
    </row>
    <row r="5202" spans="13:18" x14ac:dyDescent="0.25">
      <c r="M5202" s="20"/>
      <c r="N5202" s="20"/>
      <c r="O5202" s="20"/>
      <c r="P5202" s="20"/>
      <c r="Q5202" s="20"/>
      <c r="R5202" s="20"/>
    </row>
    <row r="5203" spans="13:18" x14ac:dyDescent="0.25">
      <c r="M5203" s="20"/>
      <c r="N5203" s="20"/>
      <c r="O5203" s="20"/>
      <c r="P5203" s="20"/>
      <c r="Q5203" s="20"/>
      <c r="R5203" s="20"/>
    </row>
    <row r="5204" spans="13:18" x14ac:dyDescent="0.25">
      <c r="M5204" s="20"/>
      <c r="N5204" s="20"/>
      <c r="O5204" s="20"/>
      <c r="P5204" s="20"/>
      <c r="Q5204" s="20"/>
      <c r="R5204" s="20"/>
    </row>
    <row r="5205" spans="13:18" x14ac:dyDescent="0.25">
      <c r="M5205" s="20"/>
      <c r="N5205" s="20"/>
      <c r="O5205" s="20"/>
      <c r="P5205" s="20"/>
      <c r="Q5205" s="20"/>
      <c r="R5205" s="20"/>
    </row>
    <row r="5206" spans="13:18" x14ac:dyDescent="0.25">
      <c r="M5206" s="20"/>
      <c r="N5206" s="20"/>
      <c r="O5206" s="20"/>
      <c r="P5206" s="20"/>
      <c r="Q5206" s="20"/>
      <c r="R5206" s="20"/>
    </row>
    <row r="5207" spans="13:18" x14ac:dyDescent="0.25">
      <c r="M5207" s="20"/>
      <c r="N5207" s="20"/>
      <c r="O5207" s="20"/>
      <c r="P5207" s="20"/>
      <c r="Q5207" s="20"/>
      <c r="R5207" s="20"/>
    </row>
    <row r="5208" spans="13:18" x14ac:dyDescent="0.25">
      <c r="M5208" s="20"/>
      <c r="N5208" s="20"/>
      <c r="O5208" s="20"/>
      <c r="P5208" s="20"/>
      <c r="Q5208" s="20"/>
      <c r="R5208" s="20"/>
    </row>
    <row r="5209" spans="13:18" x14ac:dyDescent="0.25">
      <c r="M5209" s="20"/>
      <c r="N5209" s="20"/>
      <c r="O5209" s="20"/>
      <c r="P5209" s="20"/>
      <c r="Q5209" s="20"/>
      <c r="R5209" s="20"/>
    </row>
    <row r="5210" spans="13:18" x14ac:dyDescent="0.25">
      <c r="M5210" s="20"/>
      <c r="N5210" s="20"/>
      <c r="O5210" s="20"/>
      <c r="P5210" s="20"/>
      <c r="Q5210" s="20"/>
      <c r="R5210" s="20"/>
    </row>
    <row r="5211" spans="13:18" x14ac:dyDescent="0.25">
      <c r="M5211" s="20"/>
      <c r="N5211" s="20"/>
      <c r="O5211" s="20"/>
      <c r="P5211" s="20"/>
      <c r="Q5211" s="20"/>
      <c r="R5211" s="20"/>
    </row>
    <row r="5212" spans="13:18" x14ac:dyDescent="0.25">
      <c r="M5212" s="20"/>
      <c r="N5212" s="20"/>
      <c r="O5212" s="20"/>
      <c r="P5212" s="20"/>
      <c r="Q5212" s="20"/>
      <c r="R5212" s="20"/>
    </row>
    <row r="5213" spans="13:18" x14ac:dyDescent="0.25">
      <c r="M5213" s="20"/>
      <c r="N5213" s="20"/>
      <c r="O5213" s="20"/>
      <c r="P5213" s="20"/>
      <c r="Q5213" s="20"/>
      <c r="R5213" s="20"/>
    </row>
    <row r="5214" spans="13:18" x14ac:dyDescent="0.25">
      <c r="M5214" s="20"/>
      <c r="N5214" s="20"/>
      <c r="O5214" s="20"/>
      <c r="P5214" s="20"/>
      <c r="Q5214" s="20"/>
      <c r="R5214" s="20"/>
    </row>
    <row r="5215" spans="13:18" x14ac:dyDescent="0.25">
      <c r="M5215" s="20"/>
      <c r="N5215" s="20"/>
      <c r="O5215" s="20"/>
      <c r="P5215" s="20"/>
      <c r="Q5215" s="20"/>
      <c r="R5215" s="20"/>
    </row>
    <row r="5216" spans="13:18" x14ac:dyDescent="0.25">
      <c r="M5216" s="20"/>
      <c r="N5216" s="20"/>
      <c r="O5216" s="20"/>
      <c r="P5216" s="20"/>
      <c r="Q5216" s="20"/>
      <c r="R5216" s="20"/>
    </row>
    <row r="5217" spans="13:18" x14ac:dyDescent="0.25">
      <c r="M5217" s="20"/>
      <c r="N5217" s="20"/>
      <c r="O5217" s="20"/>
      <c r="P5217" s="20"/>
      <c r="Q5217" s="20"/>
      <c r="R5217" s="20"/>
    </row>
    <row r="5218" spans="13:18" x14ac:dyDescent="0.25">
      <c r="M5218" s="20"/>
      <c r="N5218" s="20"/>
      <c r="O5218" s="20"/>
      <c r="P5218" s="20"/>
      <c r="Q5218" s="20"/>
      <c r="R5218" s="20"/>
    </row>
    <row r="5219" spans="13:18" x14ac:dyDescent="0.25">
      <c r="M5219" s="20"/>
      <c r="N5219" s="20"/>
      <c r="O5219" s="20"/>
      <c r="P5219" s="20"/>
      <c r="Q5219" s="20"/>
      <c r="R5219" s="20"/>
    </row>
    <row r="5220" spans="13:18" x14ac:dyDescent="0.25">
      <c r="M5220" s="20"/>
      <c r="N5220" s="20"/>
      <c r="O5220" s="20"/>
      <c r="P5220" s="20"/>
      <c r="Q5220" s="20"/>
      <c r="R5220" s="20"/>
    </row>
    <row r="5221" spans="13:18" x14ac:dyDescent="0.25">
      <c r="M5221" s="20"/>
      <c r="N5221" s="20"/>
      <c r="O5221" s="20"/>
      <c r="P5221" s="20"/>
      <c r="Q5221" s="20"/>
      <c r="R5221" s="20"/>
    </row>
    <row r="5222" spans="13:18" x14ac:dyDescent="0.25">
      <c r="M5222" s="20"/>
      <c r="N5222" s="20"/>
      <c r="O5222" s="20"/>
      <c r="P5222" s="20"/>
      <c r="Q5222" s="20"/>
      <c r="R5222" s="20"/>
    </row>
    <row r="5223" spans="13:18" x14ac:dyDescent="0.25">
      <c r="M5223" s="20"/>
      <c r="N5223" s="20"/>
      <c r="O5223" s="20"/>
      <c r="P5223" s="20"/>
      <c r="Q5223" s="20"/>
      <c r="R5223" s="20"/>
    </row>
    <row r="5224" spans="13:18" x14ac:dyDescent="0.25">
      <c r="M5224" s="20"/>
      <c r="N5224" s="20"/>
      <c r="O5224" s="20"/>
      <c r="P5224" s="20"/>
      <c r="Q5224" s="20"/>
      <c r="R5224" s="20"/>
    </row>
    <row r="5225" spans="13:18" x14ac:dyDescent="0.25">
      <c r="M5225" s="20"/>
      <c r="N5225" s="20"/>
      <c r="O5225" s="20"/>
      <c r="P5225" s="20"/>
      <c r="Q5225" s="20"/>
      <c r="R5225" s="20"/>
    </row>
    <row r="5226" spans="13:18" x14ac:dyDescent="0.25">
      <c r="M5226" s="20"/>
      <c r="N5226" s="20"/>
      <c r="O5226" s="20"/>
      <c r="P5226" s="20"/>
      <c r="Q5226" s="20"/>
      <c r="R5226" s="20"/>
    </row>
    <row r="5227" spans="13:18" x14ac:dyDescent="0.25">
      <c r="M5227" s="20"/>
      <c r="N5227" s="20"/>
      <c r="O5227" s="20"/>
      <c r="P5227" s="20"/>
      <c r="Q5227" s="20"/>
      <c r="R5227" s="20"/>
    </row>
    <row r="5228" spans="13:18" x14ac:dyDescent="0.25">
      <c r="M5228" s="20"/>
      <c r="N5228" s="20"/>
      <c r="O5228" s="20"/>
      <c r="P5228" s="20"/>
      <c r="Q5228" s="20"/>
      <c r="R5228" s="20"/>
    </row>
    <row r="5229" spans="13:18" x14ac:dyDescent="0.25">
      <c r="M5229" s="20"/>
      <c r="N5229" s="20"/>
      <c r="O5229" s="20"/>
      <c r="P5229" s="20"/>
      <c r="Q5229" s="20"/>
      <c r="R5229" s="20"/>
    </row>
    <row r="5230" spans="13:18" x14ac:dyDescent="0.25">
      <c r="M5230" s="20"/>
      <c r="N5230" s="20"/>
      <c r="O5230" s="20"/>
      <c r="P5230" s="20"/>
      <c r="Q5230" s="20"/>
      <c r="R5230" s="20"/>
    </row>
    <row r="5231" spans="13:18" x14ac:dyDescent="0.25">
      <c r="M5231" s="20"/>
      <c r="N5231" s="20"/>
      <c r="O5231" s="20"/>
      <c r="P5231" s="20"/>
      <c r="Q5231" s="20"/>
      <c r="R5231" s="20"/>
    </row>
    <row r="5232" spans="13:18" x14ac:dyDescent="0.25">
      <c r="M5232" s="20"/>
      <c r="N5232" s="20"/>
      <c r="O5232" s="20"/>
      <c r="P5232" s="20"/>
      <c r="Q5232" s="20"/>
      <c r="R5232" s="20"/>
    </row>
    <row r="5233" spans="13:18" x14ac:dyDescent="0.25">
      <c r="M5233" s="20"/>
      <c r="N5233" s="20"/>
      <c r="O5233" s="20"/>
      <c r="P5233" s="20"/>
      <c r="Q5233" s="20"/>
      <c r="R5233" s="20"/>
    </row>
    <row r="5234" spans="13:18" x14ac:dyDescent="0.25">
      <c r="M5234" s="20"/>
      <c r="N5234" s="20"/>
      <c r="O5234" s="20"/>
      <c r="P5234" s="20"/>
      <c r="Q5234" s="20"/>
      <c r="R5234" s="20"/>
    </row>
    <row r="5235" spans="13:18" x14ac:dyDescent="0.25">
      <c r="M5235" s="20"/>
      <c r="N5235" s="20"/>
      <c r="O5235" s="20"/>
      <c r="P5235" s="20"/>
      <c r="Q5235" s="20"/>
      <c r="R5235" s="20"/>
    </row>
    <row r="5236" spans="13:18" x14ac:dyDescent="0.25">
      <c r="M5236" s="20"/>
      <c r="N5236" s="20"/>
      <c r="O5236" s="20"/>
      <c r="P5236" s="20"/>
      <c r="Q5236" s="20"/>
      <c r="R5236" s="20"/>
    </row>
    <row r="5237" spans="13:18" x14ac:dyDescent="0.25">
      <c r="M5237" s="20"/>
      <c r="N5237" s="20"/>
      <c r="O5237" s="20"/>
      <c r="P5237" s="20"/>
      <c r="Q5237" s="20"/>
      <c r="R5237" s="20"/>
    </row>
    <row r="5238" spans="13:18" x14ac:dyDescent="0.25">
      <c r="M5238" s="20"/>
      <c r="N5238" s="20"/>
      <c r="O5238" s="20"/>
      <c r="P5238" s="20"/>
      <c r="Q5238" s="20"/>
      <c r="R5238" s="20"/>
    </row>
    <row r="5239" spans="13:18" x14ac:dyDescent="0.25">
      <c r="M5239" s="20"/>
      <c r="N5239" s="20"/>
      <c r="O5239" s="20"/>
      <c r="P5239" s="20"/>
      <c r="Q5239" s="20"/>
      <c r="R5239" s="20"/>
    </row>
    <row r="5240" spans="13:18" x14ac:dyDescent="0.25">
      <c r="M5240" s="20"/>
      <c r="N5240" s="20"/>
      <c r="O5240" s="20"/>
      <c r="P5240" s="20"/>
      <c r="Q5240" s="20"/>
      <c r="R5240" s="20"/>
    </row>
    <row r="5241" spans="13:18" x14ac:dyDescent="0.25">
      <c r="M5241" s="20"/>
      <c r="N5241" s="20"/>
      <c r="O5241" s="20"/>
      <c r="P5241" s="20"/>
      <c r="Q5241" s="20"/>
      <c r="R5241" s="20"/>
    </row>
    <row r="5242" spans="13:18" x14ac:dyDescent="0.25">
      <c r="M5242" s="20"/>
      <c r="N5242" s="20"/>
      <c r="O5242" s="20"/>
      <c r="P5242" s="20"/>
      <c r="Q5242" s="20"/>
      <c r="R5242" s="20"/>
    </row>
    <row r="5243" spans="13:18" x14ac:dyDescent="0.25">
      <c r="M5243" s="20"/>
      <c r="N5243" s="20"/>
      <c r="O5243" s="20"/>
      <c r="P5243" s="20"/>
      <c r="Q5243" s="20"/>
      <c r="R5243" s="20"/>
    </row>
    <row r="5244" spans="13:18" x14ac:dyDescent="0.25">
      <c r="M5244" s="20"/>
      <c r="N5244" s="20"/>
      <c r="O5244" s="20"/>
      <c r="P5244" s="20"/>
      <c r="Q5244" s="20"/>
      <c r="R5244" s="20"/>
    </row>
    <row r="5245" spans="13:18" x14ac:dyDescent="0.25">
      <c r="M5245" s="20"/>
      <c r="N5245" s="20"/>
      <c r="O5245" s="20"/>
      <c r="P5245" s="20"/>
      <c r="Q5245" s="20"/>
      <c r="R5245" s="20"/>
    </row>
    <row r="5246" spans="13:18" x14ac:dyDescent="0.25">
      <c r="M5246" s="20"/>
      <c r="N5246" s="20"/>
      <c r="O5246" s="20"/>
      <c r="P5246" s="20"/>
      <c r="Q5246" s="20"/>
      <c r="R5246" s="20"/>
    </row>
    <row r="5247" spans="13:18" x14ac:dyDescent="0.25">
      <c r="M5247" s="20"/>
      <c r="N5247" s="20"/>
      <c r="O5247" s="20"/>
      <c r="P5247" s="20"/>
      <c r="Q5247" s="20"/>
      <c r="R5247" s="20"/>
    </row>
    <row r="5248" spans="13:18" x14ac:dyDescent="0.25">
      <c r="M5248" s="20"/>
      <c r="N5248" s="20"/>
      <c r="O5248" s="20"/>
      <c r="P5248" s="20"/>
      <c r="Q5248" s="20"/>
      <c r="R5248" s="20"/>
    </row>
    <row r="5249" spans="13:18" x14ac:dyDescent="0.25">
      <c r="M5249" s="20"/>
      <c r="N5249" s="20"/>
      <c r="O5249" s="20"/>
      <c r="P5249" s="20"/>
      <c r="Q5249" s="20"/>
      <c r="R5249" s="20"/>
    </row>
    <row r="5250" spans="13:18" x14ac:dyDescent="0.25">
      <c r="M5250" s="20"/>
      <c r="N5250" s="20"/>
      <c r="O5250" s="20"/>
      <c r="P5250" s="20"/>
      <c r="Q5250" s="20"/>
      <c r="R5250" s="20"/>
    </row>
    <row r="5251" spans="13:18" x14ac:dyDescent="0.25">
      <c r="M5251" s="20"/>
      <c r="N5251" s="20"/>
      <c r="O5251" s="20"/>
      <c r="P5251" s="20"/>
      <c r="Q5251" s="20"/>
      <c r="R5251" s="20"/>
    </row>
    <row r="5252" spans="13:18" x14ac:dyDescent="0.25">
      <c r="M5252" s="20"/>
      <c r="N5252" s="20"/>
      <c r="O5252" s="20"/>
      <c r="P5252" s="20"/>
      <c r="Q5252" s="20"/>
      <c r="R5252" s="20"/>
    </row>
    <row r="5253" spans="13:18" x14ac:dyDescent="0.25">
      <c r="M5253" s="20"/>
      <c r="N5253" s="20"/>
      <c r="O5253" s="20"/>
      <c r="P5253" s="20"/>
      <c r="Q5253" s="20"/>
      <c r="R5253" s="20"/>
    </row>
    <row r="5254" spans="13:18" x14ac:dyDescent="0.25">
      <c r="M5254" s="20"/>
      <c r="N5254" s="20"/>
      <c r="O5254" s="20"/>
      <c r="P5254" s="20"/>
      <c r="Q5254" s="20"/>
      <c r="R5254" s="20"/>
    </row>
    <row r="5255" spans="13:18" x14ac:dyDescent="0.25">
      <c r="M5255" s="20"/>
      <c r="N5255" s="20"/>
      <c r="O5255" s="20"/>
      <c r="P5255" s="20"/>
      <c r="Q5255" s="20"/>
      <c r="R5255" s="20"/>
    </row>
    <row r="5256" spans="13:18" x14ac:dyDescent="0.25">
      <c r="M5256" s="20"/>
      <c r="N5256" s="20"/>
      <c r="O5256" s="20"/>
      <c r="P5256" s="20"/>
      <c r="Q5256" s="20"/>
      <c r="R5256" s="20"/>
    </row>
    <row r="5257" spans="13:18" x14ac:dyDescent="0.25">
      <c r="M5257" s="20"/>
      <c r="N5257" s="20"/>
      <c r="O5257" s="20"/>
      <c r="P5257" s="20"/>
      <c r="Q5257" s="20"/>
      <c r="R5257" s="20"/>
    </row>
    <row r="5258" spans="13:18" x14ac:dyDescent="0.25">
      <c r="M5258" s="20"/>
      <c r="N5258" s="20"/>
      <c r="O5258" s="20"/>
      <c r="P5258" s="20"/>
      <c r="Q5258" s="20"/>
      <c r="R5258" s="20"/>
    </row>
    <row r="5259" spans="13:18" x14ac:dyDescent="0.25">
      <c r="M5259" s="20"/>
      <c r="N5259" s="20"/>
      <c r="O5259" s="20"/>
      <c r="P5259" s="20"/>
      <c r="Q5259" s="20"/>
      <c r="R5259" s="20"/>
    </row>
    <row r="5260" spans="13:18" x14ac:dyDescent="0.25">
      <c r="M5260" s="20"/>
      <c r="N5260" s="20"/>
      <c r="O5260" s="20"/>
      <c r="P5260" s="20"/>
      <c r="Q5260" s="20"/>
      <c r="R5260" s="20"/>
    </row>
    <row r="5261" spans="13:18" x14ac:dyDescent="0.25">
      <c r="M5261" s="20"/>
      <c r="N5261" s="20"/>
      <c r="O5261" s="20"/>
      <c r="P5261" s="20"/>
      <c r="Q5261" s="20"/>
      <c r="R5261" s="20"/>
    </row>
    <row r="5262" spans="13:18" x14ac:dyDescent="0.25">
      <c r="M5262" s="20"/>
      <c r="N5262" s="20"/>
      <c r="O5262" s="20"/>
      <c r="P5262" s="20"/>
      <c r="Q5262" s="20"/>
      <c r="R5262" s="20"/>
    </row>
    <row r="5263" spans="13:18" x14ac:dyDescent="0.25">
      <c r="M5263" s="20"/>
      <c r="N5263" s="20"/>
      <c r="O5263" s="20"/>
      <c r="P5263" s="20"/>
      <c r="Q5263" s="20"/>
      <c r="R5263" s="20"/>
    </row>
    <row r="5264" spans="13:18" x14ac:dyDescent="0.25">
      <c r="M5264" s="20"/>
      <c r="N5264" s="20"/>
      <c r="O5264" s="20"/>
      <c r="P5264" s="20"/>
      <c r="Q5264" s="20"/>
      <c r="R5264" s="20"/>
    </row>
    <row r="5265" spans="13:18" x14ac:dyDescent="0.25">
      <c r="M5265" s="20"/>
      <c r="N5265" s="20"/>
      <c r="O5265" s="20"/>
      <c r="P5265" s="20"/>
      <c r="Q5265" s="20"/>
      <c r="R5265" s="20"/>
    </row>
    <row r="5266" spans="13:18" x14ac:dyDescent="0.25">
      <c r="M5266" s="20"/>
      <c r="N5266" s="20"/>
      <c r="O5266" s="20"/>
      <c r="P5266" s="20"/>
      <c r="Q5266" s="20"/>
      <c r="R5266" s="20"/>
    </row>
    <row r="5267" spans="13:18" x14ac:dyDescent="0.25">
      <c r="M5267" s="20"/>
      <c r="N5267" s="20"/>
      <c r="O5267" s="20"/>
      <c r="P5267" s="20"/>
      <c r="Q5267" s="20"/>
      <c r="R5267" s="20"/>
    </row>
    <row r="5268" spans="13:18" x14ac:dyDescent="0.25">
      <c r="M5268" s="20"/>
      <c r="N5268" s="20"/>
      <c r="O5268" s="20"/>
      <c r="P5268" s="20"/>
      <c r="Q5268" s="20"/>
      <c r="R5268" s="20"/>
    </row>
    <row r="5269" spans="13:18" x14ac:dyDescent="0.25">
      <c r="M5269" s="20"/>
      <c r="N5269" s="20"/>
      <c r="O5269" s="20"/>
      <c r="P5269" s="20"/>
      <c r="Q5269" s="20"/>
      <c r="R5269" s="20"/>
    </row>
    <row r="5270" spans="13:18" x14ac:dyDescent="0.25">
      <c r="M5270" s="20"/>
      <c r="N5270" s="20"/>
      <c r="O5270" s="20"/>
      <c r="P5270" s="20"/>
      <c r="Q5270" s="20"/>
      <c r="R5270" s="20"/>
    </row>
    <row r="5271" spans="13:18" x14ac:dyDescent="0.25">
      <c r="M5271" s="20"/>
      <c r="N5271" s="20"/>
      <c r="O5271" s="20"/>
      <c r="P5271" s="20"/>
      <c r="Q5271" s="20"/>
      <c r="R5271" s="20"/>
    </row>
    <row r="5272" spans="13:18" x14ac:dyDescent="0.25">
      <c r="M5272" s="20"/>
      <c r="N5272" s="20"/>
      <c r="O5272" s="20"/>
      <c r="P5272" s="20"/>
      <c r="Q5272" s="20"/>
      <c r="R5272" s="20"/>
    </row>
    <row r="5273" spans="13:18" x14ac:dyDescent="0.25">
      <c r="M5273" s="20"/>
      <c r="N5273" s="20"/>
      <c r="O5273" s="20"/>
      <c r="P5273" s="20"/>
      <c r="Q5273" s="20"/>
      <c r="R5273" s="20"/>
    </row>
    <row r="5274" spans="13:18" x14ac:dyDescent="0.25">
      <c r="M5274" s="20"/>
      <c r="N5274" s="20"/>
      <c r="O5274" s="20"/>
      <c r="P5274" s="20"/>
      <c r="Q5274" s="20"/>
      <c r="R5274" s="20"/>
    </row>
    <row r="5275" spans="13:18" x14ac:dyDescent="0.25">
      <c r="M5275" s="20"/>
      <c r="N5275" s="20"/>
      <c r="O5275" s="20"/>
      <c r="P5275" s="20"/>
      <c r="Q5275" s="20"/>
      <c r="R5275" s="20"/>
    </row>
    <row r="5276" spans="13:18" x14ac:dyDescent="0.25">
      <c r="M5276" s="20"/>
      <c r="N5276" s="20"/>
      <c r="O5276" s="20"/>
      <c r="P5276" s="20"/>
      <c r="Q5276" s="20"/>
      <c r="R5276" s="20"/>
    </row>
    <row r="5277" spans="13:18" x14ac:dyDescent="0.25">
      <c r="M5277" s="20"/>
      <c r="N5277" s="20"/>
      <c r="O5277" s="20"/>
      <c r="P5277" s="20"/>
      <c r="Q5277" s="20"/>
      <c r="R5277" s="20"/>
    </row>
    <row r="5278" spans="13:18" x14ac:dyDescent="0.25">
      <c r="M5278" s="20"/>
      <c r="N5278" s="20"/>
      <c r="O5278" s="20"/>
      <c r="P5278" s="20"/>
      <c r="Q5278" s="20"/>
      <c r="R5278" s="20"/>
    </row>
    <row r="5279" spans="13:18" x14ac:dyDescent="0.25">
      <c r="M5279" s="20"/>
      <c r="N5279" s="20"/>
      <c r="O5279" s="20"/>
      <c r="P5279" s="20"/>
      <c r="Q5279" s="20"/>
      <c r="R5279" s="20"/>
    </row>
    <row r="5280" spans="13:18" x14ac:dyDescent="0.25">
      <c r="M5280" s="20"/>
      <c r="N5280" s="20"/>
      <c r="O5280" s="20"/>
      <c r="P5280" s="20"/>
      <c r="Q5280" s="20"/>
      <c r="R5280" s="20"/>
    </row>
    <row r="5281" spans="13:18" x14ac:dyDescent="0.25">
      <c r="M5281" s="20"/>
      <c r="N5281" s="20"/>
      <c r="O5281" s="20"/>
      <c r="P5281" s="20"/>
      <c r="Q5281" s="20"/>
      <c r="R5281" s="20"/>
    </row>
    <row r="5282" spans="13:18" x14ac:dyDescent="0.25">
      <c r="M5282" s="20"/>
      <c r="N5282" s="20"/>
      <c r="O5282" s="20"/>
      <c r="P5282" s="20"/>
      <c r="Q5282" s="20"/>
      <c r="R5282" s="20"/>
    </row>
    <row r="5283" spans="13:18" x14ac:dyDescent="0.25">
      <c r="M5283" s="20"/>
      <c r="N5283" s="20"/>
      <c r="O5283" s="20"/>
      <c r="P5283" s="20"/>
      <c r="Q5283" s="20"/>
      <c r="R5283" s="20"/>
    </row>
    <row r="5284" spans="13:18" x14ac:dyDescent="0.25">
      <c r="M5284" s="20"/>
      <c r="N5284" s="20"/>
      <c r="O5284" s="20"/>
      <c r="P5284" s="20"/>
      <c r="Q5284" s="20"/>
      <c r="R5284" s="20"/>
    </row>
    <row r="5285" spans="13:18" x14ac:dyDescent="0.25">
      <c r="M5285" s="20"/>
      <c r="N5285" s="20"/>
      <c r="O5285" s="20"/>
      <c r="P5285" s="20"/>
      <c r="Q5285" s="20"/>
      <c r="R5285" s="20"/>
    </row>
    <row r="5286" spans="13:18" x14ac:dyDescent="0.25">
      <c r="M5286" s="20"/>
      <c r="N5286" s="20"/>
      <c r="O5286" s="20"/>
      <c r="P5286" s="20"/>
      <c r="Q5286" s="20"/>
      <c r="R5286" s="20"/>
    </row>
    <row r="5287" spans="13:18" x14ac:dyDescent="0.25">
      <c r="M5287" s="20"/>
      <c r="N5287" s="20"/>
      <c r="O5287" s="20"/>
      <c r="P5287" s="20"/>
      <c r="Q5287" s="20"/>
      <c r="R5287" s="20"/>
    </row>
    <row r="5288" spans="13:18" x14ac:dyDescent="0.25">
      <c r="M5288" s="20"/>
      <c r="N5288" s="20"/>
      <c r="O5288" s="20"/>
      <c r="P5288" s="20"/>
      <c r="Q5288" s="20"/>
      <c r="R5288" s="20"/>
    </row>
    <row r="5289" spans="13:18" x14ac:dyDescent="0.25">
      <c r="M5289" s="20"/>
      <c r="N5289" s="20"/>
      <c r="O5289" s="20"/>
      <c r="P5289" s="20"/>
      <c r="Q5289" s="20"/>
      <c r="R5289" s="20"/>
    </row>
    <row r="5290" spans="13:18" x14ac:dyDescent="0.25">
      <c r="M5290" s="20"/>
      <c r="N5290" s="20"/>
      <c r="O5290" s="20"/>
      <c r="P5290" s="20"/>
      <c r="Q5290" s="20"/>
      <c r="R5290" s="20"/>
    </row>
    <row r="5291" spans="13:18" x14ac:dyDescent="0.25">
      <c r="M5291" s="20"/>
      <c r="N5291" s="20"/>
      <c r="O5291" s="20"/>
      <c r="P5291" s="20"/>
      <c r="Q5291" s="20"/>
      <c r="R5291" s="20"/>
    </row>
    <row r="5292" spans="13:18" x14ac:dyDescent="0.25">
      <c r="M5292" s="20"/>
      <c r="N5292" s="20"/>
      <c r="O5292" s="20"/>
      <c r="P5292" s="20"/>
      <c r="Q5292" s="20"/>
      <c r="R5292" s="20"/>
    </row>
    <row r="5293" spans="13:18" x14ac:dyDescent="0.25">
      <c r="M5293" s="20"/>
      <c r="N5293" s="20"/>
      <c r="O5293" s="20"/>
      <c r="P5293" s="20"/>
      <c r="Q5293" s="20"/>
      <c r="R5293" s="20"/>
    </row>
    <row r="5294" spans="13:18" x14ac:dyDescent="0.25">
      <c r="M5294" s="20"/>
      <c r="N5294" s="20"/>
      <c r="O5294" s="20"/>
      <c r="P5294" s="20"/>
      <c r="Q5294" s="20"/>
      <c r="R5294" s="20"/>
    </row>
    <row r="5295" spans="13:18" x14ac:dyDescent="0.25">
      <c r="M5295" s="20"/>
      <c r="N5295" s="20"/>
      <c r="O5295" s="20"/>
      <c r="P5295" s="20"/>
      <c r="Q5295" s="20"/>
      <c r="R5295" s="20"/>
    </row>
    <row r="5296" spans="13:18" x14ac:dyDescent="0.25">
      <c r="M5296" s="20"/>
      <c r="N5296" s="20"/>
      <c r="O5296" s="20"/>
      <c r="P5296" s="20"/>
      <c r="Q5296" s="20"/>
      <c r="R5296" s="20"/>
    </row>
    <row r="5297" spans="13:18" x14ac:dyDescent="0.25">
      <c r="M5297" s="20"/>
      <c r="N5297" s="20"/>
      <c r="O5297" s="20"/>
      <c r="P5297" s="20"/>
      <c r="Q5297" s="20"/>
      <c r="R5297" s="20"/>
    </row>
    <row r="5298" spans="13:18" x14ac:dyDescent="0.25">
      <c r="M5298" s="20"/>
      <c r="N5298" s="20"/>
      <c r="O5298" s="20"/>
      <c r="P5298" s="20"/>
      <c r="Q5298" s="20"/>
      <c r="R5298" s="20"/>
    </row>
    <row r="5299" spans="13:18" x14ac:dyDescent="0.25">
      <c r="M5299" s="20"/>
      <c r="N5299" s="20"/>
      <c r="O5299" s="20"/>
      <c r="P5299" s="20"/>
      <c r="Q5299" s="20"/>
      <c r="R5299" s="20"/>
    </row>
    <row r="5300" spans="13:18" x14ac:dyDescent="0.25">
      <c r="M5300" s="20"/>
      <c r="N5300" s="20"/>
      <c r="O5300" s="20"/>
      <c r="P5300" s="20"/>
      <c r="Q5300" s="20"/>
      <c r="R5300" s="20"/>
    </row>
    <row r="5301" spans="13:18" x14ac:dyDescent="0.25">
      <c r="M5301" s="20"/>
      <c r="N5301" s="20"/>
      <c r="O5301" s="20"/>
      <c r="P5301" s="20"/>
      <c r="Q5301" s="20"/>
      <c r="R5301" s="20"/>
    </row>
    <row r="5302" spans="13:18" x14ac:dyDescent="0.25">
      <c r="M5302" s="20"/>
      <c r="N5302" s="20"/>
      <c r="O5302" s="20"/>
      <c r="P5302" s="20"/>
      <c r="Q5302" s="20"/>
      <c r="R5302" s="20"/>
    </row>
    <row r="5303" spans="13:18" x14ac:dyDescent="0.25">
      <c r="M5303" s="20"/>
      <c r="N5303" s="20"/>
      <c r="O5303" s="20"/>
      <c r="P5303" s="20"/>
      <c r="Q5303" s="20"/>
      <c r="R5303" s="20"/>
    </row>
    <row r="5304" spans="13:18" x14ac:dyDescent="0.25">
      <c r="M5304" s="20"/>
      <c r="N5304" s="20"/>
      <c r="O5304" s="20"/>
      <c r="P5304" s="20"/>
      <c r="Q5304" s="20"/>
      <c r="R5304" s="20"/>
    </row>
    <row r="5305" spans="13:18" x14ac:dyDescent="0.25">
      <c r="M5305" s="20"/>
      <c r="N5305" s="20"/>
      <c r="O5305" s="20"/>
      <c r="P5305" s="20"/>
      <c r="Q5305" s="20"/>
      <c r="R5305" s="20"/>
    </row>
    <row r="5306" spans="13:18" x14ac:dyDescent="0.25">
      <c r="M5306" s="20"/>
      <c r="N5306" s="20"/>
      <c r="O5306" s="20"/>
      <c r="P5306" s="20"/>
      <c r="Q5306" s="20"/>
      <c r="R5306" s="20"/>
    </row>
    <row r="5307" spans="13:18" x14ac:dyDescent="0.25">
      <c r="M5307" s="20"/>
      <c r="N5307" s="20"/>
      <c r="O5307" s="20"/>
      <c r="P5307" s="20"/>
      <c r="Q5307" s="20"/>
      <c r="R5307" s="20"/>
    </row>
    <row r="5308" spans="13:18" x14ac:dyDescent="0.25">
      <c r="M5308" s="20"/>
      <c r="N5308" s="20"/>
      <c r="O5308" s="20"/>
      <c r="P5308" s="20"/>
      <c r="Q5308" s="20"/>
      <c r="R5308" s="20"/>
    </row>
    <row r="5309" spans="13:18" x14ac:dyDescent="0.25">
      <c r="M5309" s="20"/>
      <c r="N5309" s="20"/>
      <c r="O5309" s="20"/>
      <c r="P5309" s="20"/>
      <c r="Q5309" s="20"/>
      <c r="R5309" s="20"/>
    </row>
    <row r="5310" spans="13:18" x14ac:dyDescent="0.25">
      <c r="M5310" s="20"/>
      <c r="N5310" s="20"/>
      <c r="O5310" s="20"/>
      <c r="P5310" s="20"/>
      <c r="Q5310" s="20"/>
      <c r="R5310" s="20"/>
    </row>
    <row r="5311" spans="13:18" x14ac:dyDescent="0.25">
      <c r="M5311" s="20"/>
      <c r="N5311" s="20"/>
      <c r="O5311" s="20"/>
      <c r="P5311" s="20"/>
      <c r="Q5311" s="20"/>
      <c r="R5311" s="20"/>
    </row>
    <row r="5312" spans="13:18" x14ac:dyDescent="0.25">
      <c r="M5312" s="20"/>
      <c r="N5312" s="20"/>
      <c r="O5312" s="20"/>
      <c r="P5312" s="20"/>
      <c r="Q5312" s="20"/>
      <c r="R5312" s="20"/>
    </row>
    <row r="5313" spans="13:18" x14ac:dyDescent="0.25">
      <c r="M5313" s="20"/>
      <c r="N5313" s="20"/>
      <c r="O5313" s="20"/>
      <c r="P5313" s="20"/>
      <c r="Q5313" s="20"/>
      <c r="R5313" s="20"/>
    </row>
    <row r="5314" spans="13:18" x14ac:dyDescent="0.25">
      <c r="M5314" s="20"/>
      <c r="N5314" s="20"/>
      <c r="O5314" s="20"/>
      <c r="P5314" s="20"/>
      <c r="Q5314" s="20"/>
      <c r="R5314" s="20"/>
    </row>
    <row r="5315" spans="13:18" x14ac:dyDescent="0.25">
      <c r="M5315" s="20"/>
      <c r="N5315" s="20"/>
      <c r="O5315" s="20"/>
      <c r="P5315" s="20"/>
      <c r="Q5315" s="20"/>
      <c r="R5315" s="20"/>
    </row>
    <row r="5316" spans="13:18" x14ac:dyDescent="0.25">
      <c r="M5316" s="20"/>
      <c r="N5316" s="20"/>
      <c r="O5316" s="20"/>
      <c r="P5316" s="20"/>
      <c r="Q5316" s="20"/>
      <c r="R5316" s="20"/>
    </row>
    <row r="5317" spans="13:18" x14ac:dyDescent="0.25">
      <c r="M5317" s="20"/>
      <c r="N5317" s="20"/>
      <c r="O5317" s="20"/>
      <c r="P5317" s="20"/>
      <c r="Q5317" s="20"/>
      <c r="R5317" s="20"/>
    </row>
    <row r="5318" spans="13:18" x14ac:dyDescent="0.25">
      <c r="M5318" s="20"/>
      <c r="N5318" s="20"/>
      <c r="O5318" s="20"/>
      <c r="P5318" s="20"/>
      <c r="Q5318" s="20"/>
      <c r="R5318" s="20"/>
    </row>
    <row r="5319" spans="13:18" x14ac:dyDescent="0.25">
      <c r="M5319" s="20"/>
      <c r="N5319" s="20"/>
      <c r="O5319" s="20"/>
      <c r="P5319" s="20"/>
      <c r="Q5319" s="20"/>
      <c r="R5319" s="20"/>
    </row>
    <row r="5320" spans="13:18" x14ac:dyDescent="0.25">
      <c r="M5320" s="20"/>
      <c r="N5320" s="20"/>
      <c r="O5320" s="20"/>
      <c r="P5320" s="20"/>
      <c r="Q5320" s="20"/>
      <c r="R5320" s="20"/>
    </row>
    <row r="5321" spans="13:18" x14ac:dyDescent="0.25">
      <c r="M5321" s="20"/>
      <c r="N5321" s="20"/>
      <c r="O5321" s="20"/>
      <c r="P5321" s="20"/>
      <c r="Q5321" s="20"/>
      <c r="R5321" s="20"/>
    </row>
    <row r="5322" spans="13:18" x14ac:dyDescent="0.25">
      <c r="M5322" s="20"/>
      <c r="N5322" s="20"/>
      <c r="O5322" s="20"/>
      <c r="P5322" s="20"/>
      <c r="Q5322" s="20"/>
      <c r="R5322" s="20"/>
    </row>
    <row r="5323" spans="13:18" x14ac:dyDescent="0.25">
      <c r="M5323" s="20"/>
      <c r="N5323" s="20"/>
      <c r="O5323" s="20"/>
      <c r="P5323" s="20"/>
      <c r="Q5323" s="20"/>
      <c r="R5323" s="20"/>
    </row>
    <row r="5324" spans="13:18" x14ac:dyDescent="0.25">
      <c r="M5324" s="20"/>
      <c r="N5324" s="20"/>
      <c r="O5324" s="20"/>
      <c r="P5324" s="20"/>
      <c r="Q5324" s="20"/>
      <c r="R5324" s="20"/>
    </row>
    <row r="5325" spans="13:18" x14ac:dyDescent="0.25">
      <c r="M5325" s="20"/>
      <c r="N5325" s="20"/>
      <c r="O5325" s="20"/>
      <c r="P5325" s="20"/>
      <c r="Q5325" s="20"/>
      <c r="R5325" s="20"/>
    </row>
    <row r="5326" spans="13:18" x14ac:dyDescent="0.25">
      <c r="M5326" s="20"/>
      <c r="N5326" s="20"/>
      <c r="O5326" s="20"/>
      <c r="P5326" s="20"/>
      <c r="Q5326" s="20"/>
      <c r="R5326" s="20"/>
    </row>
    <row r="5327" spans="13:18" x14ac:dyDescent="0.25">
      <c r="M5327" s="20"/>
      <c r="N5327" s="20"/>
      <c r="O5327" s="20"/>
      <c r="P5327" s="20"/>
      <c r="Q5327" s="20"/>
      <c r="R5327" s="20"/>
    </row>
    <row r="5328" spans="13:18" x14ac:dyDescent="0.25">
      <c r="M5328" s="20"/>
      <c r="N5328" s="20"/>
      <c r="O5328" s="20"/>
      <c r="P5328" s="20"/>
      <c r="Q5328" s="20"/>
      <c r="R5328" s="20"/>
    </row>
    <row r="5329" spans="13:18" x14ac:dyDescent="0.25">
      <c r="M5329" s="20"/>
      <c r="N5329" s="20"/>
      <c r="O5329" s="20"/>
      <c r="P5329" s="20"/>
      <c r="Q5329" s="20"/>
      <c r="R5329" s="20"/>
    </row>
    <row r="5330" spans="13:18" x14ac:dyDescent="0.25">
      <c r="M5330" s="20"/>
      <c r="N5330" s="20"/>
      <c r="O5330" s="20"/>
      <c r="P5330" s="20"/>
      <c r="Q5330" s="20"/>
      <c r="R5330" s="20"/>
    </row>
    <row r="5331" spans="13:18" x14ac:dyDescent="0.25">
      <c r="M5331" s="20"/>
      <c r="N5331" s="20"/>
      <c r="O5331" s="20"/>
      <c r="P5331" s="20"/>
      <c r="Q5331" s="20"/>
      <c r="R5331" s="20"/>
    </row>
    <row r="5332" spans="13:18" x14ac:dyDescent="0.25">
      <c r="M5332" s="20"/>
      <c r="N5332" s="20"/>
      <c r="O5332" s="20"/>
      <c r="P5332" s="20"/>
      <c r="Q5332" s="20"/>
      <c r="R5332" s="20"/>
    </row>
    <row r="5333" spans="13:18" x14ac:dyDescent="0.25">
      <c r="M5333" s="20"/>
      <c r="N5333" s="20"/>
      <c r="O5333" s="20"/>
      <c r="P5333" s="20"/>
      <c r="Q5333" s="20"/>
      <c r="R5333" s="20"/>
    </row>
    <row r="5334" spans="13:18" x14ac:dyDescent="0.25">
      <c r="M5334" s="20"/>
      <c r="N5334" s="20"/>
      <c r="O5334" s="20"/>
      <c r="P5334" s="20"/>
      <c r="Q5334" s="20"/>
      <c r="R5334" s="20"/>
    </row>
    <row r="5335" spans="13:18" x14ac:dyDescent="0.25">
      <c r="M5335" s="20"/>
      <c r="N5335" s="20"/>
      <c r="O5335" s="20"/>
      <c r="P5335" s="20"/>
      <c r="Q5335" s="20"/>
      <c r="R5335" s="20"/>
    </row>
    <row r="5336" spans="13:18" x14ac:dyDescent="0.25">
      <c r="M5336" s="20"/>
      <c r="N5336" s="20"/>
      <c r="O5336" s="20"/>
      <c r="P5336" s="20"/>
      <c r="Q5336" s="20"/>
      <c r="R5336" s="20"/>
    </row>
    <row r="5337" spans="13:18" x14ac:dyDescent="0.25">
      <c r="M5337" s="20"/>
      <c r="N5337" s="20"/>
      <c r="O5337" s="20"/>
      <c r="P5337" s="20"/>
      <c r="Q5337" s="20"/>
      <c r="R5337" s="20"/>
    </row>
    <row r="5338" spans="13:18" x14ac:dyDescent="0.25">
      <c r="M5338" s="20"/>
      <c r="N5338" s="20"/>
      <c r="O5338" s="20"/>
      <c r="P5338" s="20"/>
      <c r="Q5338" s="20"/>
      <c r="R5338" s="20"/>
    </row>
    <row r="5339" spans="13:18" x14ac:dyDescent="0.25">
      <c r="M5339" s="20"/>
      <c r="N5339" s="20"/>
      <c r="O5339" s="20"/>
      <c r="P5339" s="20"/>
      <c r="Q5339" s="20"/>
      <c r="R5339" s="20"/>
    </row>
    <row r="5340" spans="13:18" x14ac:dyDescent="0.25">
      <c r="M5340" s="20"/>
      <c r="N5340" s="20"/>
      <c r="O5340" s="20"/>
      <c r="P5340" s="20"/>
      <c r="Q5340" s="20"/>
      <c r="R5340" s="20"/>
    </row>
    <row r="5341" spans="13:18" x14ac:dyDescent="0.25">
      <c r="M5341" s="20"/>
      <c r="N5341" s="20"/>
      <c r="O5341" s="20"/>
      <c r="P5341" s="20"/>
      <c r="Q5341" s="20"/>
      <c r="R5341" s="20"/>
    </row>
    <row r="5342" spans="13:18" x14ac:dyDescent="0.25">
      <c r="M5342" s="20"/>
      <c r="N5342" s="20"/>
      <c r="O5342" s="20"/>
      <c r="P5342" s="20"/>
      <c r="Q5342" s="20"/>
      <c r="R5342" s="20"/>
    </row>
    <row r="5343" spans="13:18" x14ac:dyDescent="0.25">
      <c r="M5343" s="20"/>
      <c r="N5343" s="20"/>
      <c r="O5343" s="20"/>
      <c r="P5343" s="20"/>
      <c r="Q5343" s="20"/>
      <c r="R5343" s="20"/>
    </row>
    <row r="5344" spans="13:18" x14ac:dyDescent="0.25">
      <c r="M5344" s="20"/>
      <c r="N5344" s="20"/>
      <c r="O5344" s="20"/>
      <c r="P5344" s="20"/>
      <c r="Q5344" s="20"/>
      <c r="R5344" s="20"/>
    </row>
    <row r="5345" spans="13:18" x14ac:dyDescent="0.25">
      <c r="M5345" s="20"/>
      <c r="N5345" s="20"/>
      <c r="O5345" s="20"/>
      <c r="P5345" s="20"/>
      <c r="Q5345" s="20"/>
      <c r="R5345" s="20"/>
    </row>
    <row r="5346" spans="13:18" x14ac:dyDescent="0.25">
      <c r="M5346" s="20"/>
      <c r="N5346" s="20"/>
      <c r="O5346" s="20"/>
      <c r="P5346" s="20"/>
      <c r="Q5346" s="20"/>
      <c r="R5346" s="20"/>
    </row>
    <row r="5347" spans="13:18" x14ac:dyDescent="0.25">
      <c r="M5347" s="20"/>
      <c r="N5347" s="20"/>
      <c r="O5347" s="20"/>
      <c r="P5347" s="20"/>
      <c r="Q5347" s="20"/>
      <c r="R5347" s="20"/>
    </row>
    <row r="5348" spans="13:18" x14ac:dyDescent="0.25">
      <c r="M5348" s="20"/>
      <c r="N5348" s="20"/>
      <c r="O5348" s="20"/>
      <c r="P5348" s="20"/>
      <c r="Q5348" s="20"/>
      <c r="R5348" s="20"/>
    </row>
    <row r="5349" spans="13:18" x14ac:dyDescent="0.25">
      <c r="M5349" s="20"/>
      <c r="N5349" s="20"/>
      <c r="O5349" s="20"/>
      <c r="P5349" s="20"/>
      <c r="Q5349" s="20"/>
      <c r="R5349" s="20"/>
    </row>
    <row r="5350" spans="13:18" x14ac:dyDescent="0.25">
      <c r="M5350" s="20"/>
      <c r="N5350" s="20"/>
      <c r="O5350" s="20"/>
      <c r="P5350" s="20"/>
      <c r="Q5350" s="20"/>
      <c r="R5350" s="20"/>
    </row>
    <row r="5351" spans="13:18" x14ac:dyDescent="0.25">
      <c r="M5351" s="20"/>
      <c r="N5351" s="20"/>
      <c r="O5351" s="20"/>
      <c r="P5351" s="20"/>
      <c r="Q5351" s="20"/>
      <c r="R5351" s="20"/>
    </row>
    <row r="5352" spans="13:18" x14ac:dyDescent="0.25">
      <c r="M5352" s="20"/>
      <c r="N5352" s="20"/>
      <c r="O5352" s="20"/>
      <c r="P5352" s="20"/>
      <c r="Q5352" s="20"/>
      <c r="R5352" s="20"/>
    </row>
    <row r="5353" spans="13:18" x14ac:dyDescent="0.25">
      <c r="M5353" s="20"/>
      <c r="N5353" s="20"/>
      <c r="O5353" s="20"/>
      <c r="P5353" s="20"/>
      <c r="Q5353" s="20"/>
      <c r="R5353" s="20"/>
    </row>
    <row r="5354" spans="13:18" x14ac:dyDescent="0.25">
      <c r="M5354" s="20"/>
      <c r="N5354" s="20"/>
      <c r="O5354" s="20"/>
      <c r="P5354" s="20"/>
      <c r="Q5354" s="20"/>
      <c r="R5354" s="20"/>
    </row>
    <row r="5355" spans="13:18" x14ac:dyDescent="0.25">
      <c r="M5355" s="20"/>
      <c r="N5355" s="20"/>
      <c r="O5355" s="20"/>
      <c r="P5355" s="20"/>
      <c r="Q5355" s="20"/>
      <c r="R5355" s="20"/>
    </row>
    <row r="5356" spans="13:18" x14ac:dyDescent="0.25">
      <c r="M5356" s="20"/>
      <c r="N5356" s="20"/>
      <c r="O5356" s="20"/>
      <c r="P5356" s="20"/>
      <c r="Q5356" s="20"/>
      <c r="R5356" s="20"/>
    </row>
    <row r="5357" spans="13:18" x14ac:dyDescent="0.25">
      <c r="M5357" s="20"/>
      <c r="N5357" s="20"/>
      <c r="O5357" s="20"/>
      <c r="P5357" s="20"/>
      <c r="Q5357" s="20"/>
      <c r="R5357" s="20"/>
    </row>
    <row r="5358" spans="13:18" x14ac:dyDescent="0.25">
      <c r="M5358" s="20"/>
      <c r="N5358" s="20"/>
      <c r="O5358" s="20"/>
      <c r="P5358" s="20"/>
      <c r="Q5358" s="20"/>
      <c r="R5358" s="20"/>
    </row>
    <row r="5359" spans="13:18" x14ac:dyDescent="0.25">
      <c r="M5359" s="20"/>
      <c r="N5359" s="20"/>
      <c r="O5359" s="20"/>
      <c r="P5359" s="20"/>
      <c r="Q5359" s="20"/>
      <c r="R5359" s="20"/>
    </row>
    <row r="5360" spans="13:18" x14ac:dyDescent="0.25">
      <c r="M5360" s="20"/>
      <c r="N5360" s="20"/>
      <c r="O5360" s="20"/>
      <c r="P5360" s="20"/>
      <c r="Q5360" s="20"/>
      <c r="R5360" s="20"/>
    </row>
    <row r="5361" spans="13:18" x14ac:dyDescent="0.25">
      <c r="M5361" s="20"/>
      <c r="N5361" s="20"/>
      <c r="O5361" s="20"/>
      <c r="P5361" s="20"/>
      <c r="Q5361" s="20"/>
      <c r="R5361" s="20"/>
    </row>
    <row r="5362" spans="13:18" x14ac:dyDescent="0.25">
      <c r="M5362" s="20"/>
      <c r="N5362" s="20"/>
      <c r="O5362" s="20"/>
      <c r="P5362" s="20"/>
      <c r="Q5362" s="20"/>
      <c r="R5362" s="20"/>
    </row>
    <row r="5363" spans="13:18" x14ac:dyDescent="0.25">
      <c r="M5363" s="20"/>
      <c r="N5363" s="20"/>
      <c r="O5363" s="20"/>
      <c r="P5363" s="20"/>
      <c r="Q5363" s="20"/>
      <c r="R5363" s="20"/>
    </row>
    <row r="5364" spans="13:18" x14ac:dyDescent="0.25">
      <c r="M5364" s="20"/>
      <c r="N5364" s="20"/>
      <c r="O5364" s="20"/>
      <c r="P5364" s="20"/>
      <c r="Q5364" s="20"/>
      <c r="R5364" s="20"/>
    </row>
    <row r="5365" spans="13:18" x14ac:dyDescent="0.25">
      <c r="M5365" s="20"/>
      <c r="N5365" s="20"/>
      <c r="O5365" s="20"/>
      <c r="P5365" s="20"/>
      <c r="Q5365" s="20"/>
      <c r="R5365" s="20"/>
    </row>
    <row r="5366" spans="13:18" x14ac:dyDescent="0.25">
      <c r="M5366" s="20"/>
      <c r="N5366" s="20"/>
      <c r="O5366" s="20"/>
      <c r="P5366" s="20"/>
      <c r="Q5366" s="20"/>
      <c r="R5366" s="20"/>
    </row>
    <row r="5367" spans="13:18" x14ac:dyDescent="0.25">
      <c r="M5367" s="20"/>
      <c r="N5367" s="20"/>
      <c r="O5367" s="20"/>
      <c r="P5367" s="20"/>
      <c r="Q5367" s="20"/>
      <c r="R5367" s="20"/>
    </row>
    <row r="5368" spans="13:18" x14ac:dyDescent="0.25">
      <c r="M5368" s="20"/>
      <c r="N5368" s="20"/>
      <c r="O5368" s="20"/>
      <c r="P5368" s="20"/>
      <c r="Q5368" s="20"/>
      <c r="R5368" s="20"/>
    </row>
    <row r="5369" spans="13:18" x14ac:dyDescent="0.25">
      <c r="M5369" s="20"/>
      <c r="N5369" s="20"/>
      <c r="O5369" s="20"/>
      <c r="P5369" s="20"/>
      <c r="Q5369" s="20"/>
      <c r="R5369" s="20"/>
    </row>
    <row r="5370" spans="13:18" x14ac:dyDescent="0.25">
      <c r="M5370" s="20"/>
      <c r="N5370" s="20"/>
      <c r="O5370" s="20"/>
      <c r="P5370" s="20"/>
      <c r="Q5370" s="20"/>
      <c r="R5370" s="20"/>
    </row>
    <row r="5371" spans="13:18" x14ac:dyDescent="0.25">
      <c r="M5371" s="20"/>
      <c r="N5371" s="20"/>
      <c r="O5371" s="20"/>
      <c r="P5371" s="20"/>
      <c r="Q5371" s="20"/>
      <c r="R5371" s="20"/>
    </row>
    <row r="5372" spans="13:18" x14ac:dyDescent="0.25">
      <c r="M5372" s="20"/>
      <c r="N5372" s="20"/>
      <c r="O5372" s="20"/>
      <c r="P5372" s="20"/>
      <c r="Q5372" s="20"/>
      <c r="R5372" s="20"/>
    </row>
    <row r="5373" spans="13:18" x14ac:dyDescent="0.25">
      <c r="M5373" s="20"/>
      <c r="N5373" s="20"/>
      <c r="O5373" s="20"/>
      <c r="P5373" s="20"/>
      <c r="Q5373" s="20"/>
      <c r="R5373" s="20"/>
    </row>
    <row r="5374" spans="13:18" x14ac:dyDescent="0.25">
      <c r="M5374" s="20"/>
      <c r="N5374" s="20"/>
      <c r="O5374" s="20"/>
      <c r="P5374" s="20"/>
      <c r="Q5374" s="20"/>
      <c r="R5374" s="20"/>
    </row>
    <row r="5375" spans="13:18" x14ac:dyDescent="0.25">
      <c r="M5375" s="20"/>
      <c r="N5375" s="20"/>
      <c r="O5375" s="20"/>
      <c r="P5375" s="20"/>
      <c r="Q5375" s="20"/>
      <c r="R5375" s="20"/>
    </row>
    <row r="5376" spans="13:18" x14ac:dyDescent="0.25">
      <c r="M5376" s="20"/>
      <c r="N5376" s="20"/>
      <c r="O5376" s="20"/>
      <c r="P5376" s="20"/>
      <c r="Q5376" s="20"/>
      <c r="R5376" s="20"/>
    </row>
    <row r="5377" spans="13:18" x14ac:dyDescent="0.25">
      <c r="M5377" s="20"/>
      <c r="N5377" s="20"/>
      <c r="O5377" s="20"/>
      <c r="P5377" s="20"/>
      <c r="Q5377" s="20"/>
      <c r="R5377" s="20"/>
    </row>
    <row r="5378" spans="13:18" x14ac:dyDescent="0.25">
      <c r="M5378" s="20"/>
      <c r="N5378" s="20"/>
      <c r="O5378" s="20"/>
      <c r="P5378" s="20"/>
      <c r="Q5378" s="20"/>
      <c r="R5378" s="20"/>
    </row>
    <row r="5379" spans="13:18" x14ac:dyDescent="0.25">
      <c r="M5379" s="20"/>
      <c r="N5379" s="20"/>
      <c r="O5379" s="20"/>
      <c r="P5379" s="20"/>
      <c r="Q5379" s="20"/>
      <c r="R5379" s="20"/>
    </row>
    <row r="5380" spans="13:18" x14ac:dyDescent="0.25">
      <c r="M5380" s="20"/>
      <c r="N5380" s="20"/>
      <c r="O5380" s="20"/>
      <c r="P5380" s="20"/>
      <c r="Q5380" s="20"/>
      <c r="R5380" s="20"/>
    </row>
    <row r="5381" spans="13:18" x14ac:dyDescent="0.25">
      <c r="M5381" s="20"/>
      <c r="N5381" s="20"/>
      <c r="O5381" s="20"/>
      <c r="P5381" s="20"/>
      <c r="Q5381" s="20"/>
      <c r="R5381" s="20"/>
    </row>
    <row r="5382" spans="13:18" x14ac:dyDescent="0.25">
      <c r="M5382" s="20"/>
      <c r="N5382" s="20"/>
      <c r="O5382" s="20"/>
      <c r="P5382" s="20"/>
      <c r="Q5382" s="20"/>
      <c r="R5382" s="20"/>
    </row>
    <row r="5383" spans="13:18" x14ac:dyDescent="0.25">
      <c r="M5383" s="20"/>
      <c r="N5383" s="20"/>
      <c r="O5383" s="20"/>
      <c r="P5383" s="20"/>
      <c r="Q5383" s="20"/>
      <c r="R5383" s="20"/>
    </row>
    <row r="5384" spans="13:18" x14ac:dyDescent="0.25">
      <c r="M5384" s="20"/>
      <c r="N5384" s="20"/>
      <c r="O5384" s="20"/>
      <c r="P5384" s="20"/>
      <c r="Q5384" s="20"/>
      <c r="R5384" s="20"/>
    </row>
    <row r="5385" spans="13:18" x14ac:dyDescent="0.25">
      <c r="M5385" s="20"/>
      <c r="N5385" s="20"/>
      <c r="O5385" s="20"/>
      <c r="P5385" s="20"/>
      <c r="Q5385" s="20"/>
      <c r="R5385" s="20"/>
    </row>
    <row r="5386" spans="13:18" x14ac:dyDescent="0.25">
      <c r="M5386" s="20"/>
      <c r="N5386" s="20"/>
      <c r="O5386" s="20"/>
      <c r="P5386" s="20"/>
      <c r="Q5386" s="20"/>
      <c r="R5386" s="20"/>
    </row>
    <row r="5387" spans="13:18" x14ac:dyDescent="0.25">
      <c r="M5387" s="20"/>
      <c r="N5387" s="20"/>
      <c r="O5387" s="20"/>
      <c r="P5387" s="20"/>
      <c r="Q5387" s="20"/>
      <c r="R5387" s="20"/>
    </row>
    <row r="5388" spans="13:18" x14ac:dyDescent="0.25">
      <c r="M5388" s="20"/>
      <c r="N5388" s="20"/>
      <c r="O5388" s="20"/>
      <c r="P5388" s="20"/>
      <c r="Q5388" s="20"/>
      <c r="R5388" s="20"/>
    </row>
    <row r="5389" spans="13:18" x14ac:dyDescent="0.25">
      <c r="M5389" s="20"/>
      <c r="N5389" s="20"/>
      <c r="O5389" s="20"/>
      <c r="P5389" s="20"/>
      <c r="Q5389" s="20"/>
      <c r="R5389" s="20"/>
    </row>
    <row r="5390" spans="13:18" x14ac:dyDescent="0.25">
      <c r="M5390" s="20"/>
      <c r="N5390" s="20"/>
      <c r="O5390" s="20"/>
      <c r="P5390" s="20"/>
      <c r="Q5390" s="20"/>
      <c r="R5390" s="20"/>
    </row>
    <row r="5391" spans="13:18" x14ac:dyDescent="0.25">
      <c r="M5391" s="20"/>
      <c r="N5391" s="20"/>
      <c r="O5391" s="20"/>
      <c r="P5391" s="20"/>
      <c r="Q5391" s="20"/>
      <c r="R5391" s="20"/>
    </row>
    <row r="5392" spans="13:18" x14ac:dyDescent="0.25">
      <c r="M5392" s="20"/>
      <c r="N5392" s="20"/>
      <c r="O5392" s="20"/>
      <c r="P5392" s="20"/>
      <c r="Q5392" s="20"/>
      <c r="R5392" s="20"/>
    </row>
    <row r="5393" spans="13:18" x14ac:dyDescent="0.25">
      <c r="M5393" s="20"/>
      <c r="N5393" s="20"/>
      <c r="O5393" s="20"/>
      <c r="P5393" s="20"/>
      <c r="Q5393" s="20"/>
      <c r="R5393" s="20"/>
    </row>
    <row r="5394" spans="13:18" x14ac:dyDescent="0.25">
      <c r="M5394" s="20"/>
      <c r="N5394" s="20"/>
      <c r="O5394" s="20"/>
      <c r="P5394" s="20"/>
      <c r="Q5394" s="20"/>
      <c r="R5394" s="20"/>
    </row>
    <row r="5395" spans="13:18" x14ac:dyDescent="0.25">
      <c r="M5395" s="20"/>
      <c r="N5395" s="20"/>
      <c r="O5395" s="20"/>
      <c r="P5395" s="20"/>
      <c r="Q5395" s="20"/>
      <c r="R5395" s="20"/>
    </row>
    <row r="5396" spans="13:18" x14ac:dyDescent="0.25">
      <c r="M5396" s="20"/>
      <c r="N5396" s="20"/>
      <c r="O5396" s="20"/>
      <c r="P5396" s="20"/>
      <c r="Q5396" s="20"/>
      <c r="R5396" s="20"/>
    </row>
    <row r="5397" spans="13:18" x14ac:dyDescent="0.25">
      <c r="M5397" s="20"/>
      <c r="N5397" s="20"/>
      <c r="O5397" s="20"/>
      <c r="P5397" s="20"/>
      <c r="Q5397" s="20"/>
      <c r="R5397" s="20"/>
    </row>
    <row r="5398" spans="13:18" x14ac:dyDescent="0.25">
      <c r="M5398" s="20"/>
      <c r="N5398" s="20"/>
      <c r="O5398" s="20"/>
      <c r="P5398" s="20"/>
      <c r="Q5398" s="20"/>
      <c r="R5398" s="20"/>
    </row>
    <row r="5399" spans="13:18" x14ac:dyDescent="0.25">
      <c r="M5399" s="20"/>
      <c r="N5399" s="20"/>
      <c r="O5399" s="20"/>
      <c r="P5399" s="20"/>
      <c r="Q5399" s="20"/>
      <c r="R5399" s="20"/>
    </row>
    <row r="5400" spans="13:18" x14ac:dyDescent="0.25">
      <c r="M5400" s="20"/>
      <c r="N5400" s="20"/>
      <c r="O5400" s="20"/>
      <c r="P5400" s="20"/>
      <c r="Q5400" s="20"/>
      <c r="R5400" s="20"/>
    </row>
    <row r="5401" spans="13:18" x14ac:dyDescent="0.25">
      <c r="M5401" s="20"/>
      <c r="N5401" s="20"/>
      <c r="O5401" s="20"/>
      <c r="P5401" s="20"/>
      <c r="Q5401" s="20"/>
      <c r="R5401" s="20"/>
    </row>
    <row r="5402" spans="13:18" x14ac:dyDescent="0.25">
      <c r="M5402" s="20"/>
      <c r="N5402" s="20"/>
      <c r="O5402" s="20"/>
      <c r="P5402" s="20"/>
      <c r="Q5402" s="20"/>
      <c r="R5402" s="20"/>
    </row>
    <row r="5403" spans="13:18" x14ac:dyDescent="0.25">
      <c r="M5403" s="20"/>
      <c r="N5403" s="20"/>
      <c r="O5403" s="20"/>
      <c r="P5403" s="20"/>
      <c r="Q5403" s="20"/>
      <c r="R5403" s="20"/>
    </row>
    <row r="5404" spans="13:18" x14ac:dyDescent="0.25">
      <c r="M5404" s="20"/>
      <c r="N5404" s="20"/>
      <c r="O5404" s="20"/>
      <c r="P5404" s="20"/>
      <c r="Q5404" s="20"/>
      <c r="R5404" s="20"/>
    </row>
    <row r="5405" spans="13:18" x14ac:dyDescent="0.25">
      <c r="M5405" s="20"/>
      <c r="N5405" s="20"/>
      <c r="O5405" s="20"/>
      <c r="P5405" s="20"/>
      <c r="Q5405" s="20"/>
      <c r="R5405" s="20"/>
    </row>
    <row r="5406" spans="13:18" x14ac:dyDescent="0.25">
      <c r="M5406" s="20"/>
      <c r="N5406" s="20"/>
      <c r="O5406" s="20"/>
      <c r="P5406" s="20"/>
      <c r="Q5406" s="20"/>
      <c r="R5406" s="20"/>
    </row>
    <row r="5407" spans="13:18" x14ac:dyDescent="0.25">
      <c r="M5407" s="20"/>
      <c r="N5407" s="20"/>
      <c r="O5407" s="20"/>
      <c r="P5407" s="20"/>
      <c r="Q5407" s="20"/>
      <c r="R5407" s="20"/>
    </row>
    <row r="5408" spans="13:18" x14ac:dyDescent="0.25">
      <c r="M5408" s="20"/>
      <c r="N5408" s="20"/>
      <c r="O5408" s="20"/>
      <c r="P5408" s="20"/>
      <c r="Q5408" s="20"/>
      <c r="R5408" s="20"/>
    </row>
    <row r="5409" spans="13:18" x14ac:dyDescent="0.25">
      <c r="M5409" s="20"/>
      <c r="N5409" s="20"/>
      <c r="O5409" s="20"/>
      <c r="P5409" s="20"/>
      <c r="Q5409" s="20"/>
      <c r="R5409" s="20"/>
    </row>
    <row r="5410" spans="13:18" x14ac:dyDescent="0.25">
      <c r="M5410" s="20"/>
      <c r="N5410" s="20"/>
      <c r="O5410" s="20"/>
      <c r="P5410" s="20"/>
      <c r="Q5410" s="20"/>
      <c r="R5410" s="20"/>
    </row>
    <row r="5411" spans="13:18" x14ac:dyDescent="0.25">
      <c r="M5411" s="20"/>
      <c r="N5411" s="20"/>
      <c r="O5411" s="20"/>
      <c r="P5411" s="20"/>
      <c r="Q5411" s="20"/>
      <c r="R5411" s="20"/>
    </row>
    <row r="5412" spans="13:18" x14ac:dyDescent="0.25">
      <c r="M5412" s="20"/>
      <c r="N5412" s="20"/>
      <c r="O5412" s="20"/>
      <c r="P5412" s="20"/>
      <c r="Q5412" s="20"/>
      <c r="R5412" s="20"/>
    </row>
    <row r="5413" spans="13:18" x14ac:dyDescent="0.25">
      <c r="M5413" s="20"/>
      <c r="N5413" s="20"/>
      <c r="O5413" s="20"/>
      <c r="P5413" s="20"/>
      <c r="Q5413" s="20"/>
      <c r="R5413" s="20"/>
    </row>
    <row r="5414" spans="13:18" x14ac:dyDescent="0.25">
      <c r="M5414" s="20"/>
      <c r="N5414" s="20"/>
      <c r="O5414" s="20"/>
      <c r="P5414" s="20"/>
      <c r="Q5414" s="20"/>
      <c r="R5414" s="20"/>
    </row>
    <row r="5415" spans="13:18" x14ac:dyDescent="0.25">
      <c r="M5415" s="20"/>
      <c r="N5415" s="20"/>
      <c r="O5415" s="20"/>
      <c r="P5415" s="20"/>
      <c r="Q5415" s="20"/>
      <c r="R5415" s="20"/>
    </row>
    <row r="5416" spans="13:18" x14ac:dyDescent="0.25">
      <c r="M5416" s="20"/>
      <c r="N5416" s="20"/>
      <c r="O5416" s="20"/>
      <c r="P5416" s="20"/>
      <c r="Q5416" s="20"/>
      <c r="R5416" s="20"/>
    </row>
    <row r="5417" spans="13:18" x14ac:dyDescent="0.25">
      <c r="M5417" s="20"/>
      <c r="N5417" s="20"/>
      <c r="O5417" s="20"/>
      <c r="P5417" s="20"/>
      <c r="Q5417" s="20"/>
      <c r="R5417" s="20"/>
    </row>
    <row r="5418" spans="13:18" x14ac:dyDescent="0.25">
      <c r="M5418" s="20"/>
      <c r="N5418" s="20"/>
      <c r="O5418" s="20"/>
      <c r="P5418" s="20"/>
      <c r="Q5418" s="20"/>
      <c r="R5418" s="20"/>
    </row>
    <row r="5419" spans="13:18" x14ac:dyDescent="0.25">
      <c r="M5419" s="20"/>
      <c r="N5419" s="20"/>
      <c r="O5419" s="20"/>
      <c r="P5419" s="20"/>
      <c r="Q5419" s="20"/>
      <c r="R5419" s="20"/>
    </row>
    <row r="5420" spans="13:18" x14ac:dyDescent="0.25">
      <c r="M5420" s="20"/>
      <c r="N5420" s="20"/>
      <c r="O5420" s="20"/>
      <c r="P5420" s="20"/>
      <c r="Q5420" s="20"/>
      <c r="R5420" s="20"/>
    </row>
    <row r="5421" spans="13:18" x14ac:dyDescent="0.25">
      <c r="M5421" s="20"/>
      <c r="N5421" s="20"/>
      <c r="O5421" s="20"/>
      <c r="P5421" s="20"/>
      <c r="Q5421" s="20"/>
      <c r="R5421" s="20"/>
    </row>
    <row r="5422" spans="13:18" x14ac:dyDescent="0.25">
      <c r="M5422" s="20"/>
      <c r="N5422" s="20"/>
      <c r="O5422" s="20"/>
      <c r="P5422" s="20"/>
      <c r="Q5422" s="20"/>
      <c r="R5422" s="20"/>
    </row>
    <row r="5423" spans="13:18" x14ac:dyDescent="0.25">
      <c r="M5423" s="20"/>
      <c r="N5423" s="20"/>
      <c r="O5423" s="20"/>
      <c r="P5423" s="20"/>
      <c r="Q5423" s="20"/>
      <c r="R5423" s="20"/>
    </row>
    <row r="5424" spans="13:18" x14ac:dyDescent="0.25">
      <c r="M5424" s="20"/>
      <c r="N5424" s="20"/>
      <c r="O5424" s="20"/>
      <c r="P5424" s="20"/>
      <c r="Q5424" s="20"/>
      <c r="R5424" s="20"/>
    </row>
    <row r="5425" spans="13:18" x14ac:dyDescent="0.25">
      <c r="M5425" s="20"/>
      <c r="N5425" s="20"/>
      <c r="O5425" s="20"/>
      <c r="P5425" s="20"/>
      <c r="Q5425" s="20"/>
      <c r="R5425" s="20"/>
    </row>
    <row r="5426" spans="13:18" x14ac:dyDescent="0.25">
      <c r="M5426" s="20"/>
      <c r="N5426" s="20"/>
      <c r="O5426" s="20"/>
      <c r="P5426" s="20"/>
      <c r="Q5426" s="20"/>
      <c r="R5426" s="20"/>
    </row>
    <row r="5427" spans="13:18" x14ac:dyDescent="0.25">
      <c r="M5427" s="20"/>
      <c r="N5427" s="20"/>
      <c r="O5427" s="20"/>
      <c r="P5427" s="20"/>
      <c r="Q5427" s="20"/>
      <c r="R5427" s="20"/>
    </row>
    <row r="5428" spans="13:18" x14ac:dyDescent="0.25">
      <c r="M5428" s="20"/>
      <c r="N5428" s="20"/>
      <c r="O5428" s="20"/>
      <c r="P5428" s="20"/>
      <c r="Q5428" s="20"/>
      <c r="R5428" s="20"/>
    </row>
    <row r="5429" spans="13:18" x14ac:dyDescent="0.25">
      <c r="M5429" s="20"/>
      <c r="N5429" s="20"/>
      <c r="O5429" s="20"/>
      <c r="P5429" s="20"/>
      <c r="Q5429" s="20"/>
      <c r="R5429" s="20"/>
    </row>
    <row r="5430" spans="13:18" x14ac:dyDescent="0.25">
      <c r="M5430" s="20"/>
      <c r="N5430" s="20"/>
      <c r="O5430" s="20"/>
      <c r="P5430" s="20"/>
      <c r="Q5430" s="20"/>
      <c r="R5430" s="20"/>
    </row>
    <row r="5431" spans="13:18" x14ac:dyDescent="0.25">
      <c r="M5431" s="20"/>
      <c r="N5431" s="20"/>
      <c r="O5431" s="20"/>
      <c r="P5431" s="20"/>
      <c r="Q5431" s="20"/>
      <c r="R5431" s="20"/>
    </row>
    <row r="5432" spans="13:18" x14ac:dyDescent="0.25">
      <c r="M5432" s="20"/>
      <c r="N5432" s="20"/>
      <c r="O5432" s="20"/>
      <c r="P5432" s="20"/>
      <c r="Q5432" s="20"/>
      <c r="R5432" s="20"/>
    </row>
    <row r="5433" spans="13:18" x14ac:dyDescent="0.25">
      <c r="M5433" s="20"/>
      <c r="N5433" s="20"/>
      <c r="O5433" s="20"/>
      <c r="P5433" s="20"/>
      <c r="Q5433" s="20"/>
      <c r="R5433" s="20"/>
    </row>
    <row r="5434" spans="13:18" x14ac:dyDescent="0.25">
      <c r="M5434" s="20"/>
      <c r="N5434" s="20"/>
      <c r="O5434" s="20"/>
      <c r="P5434" s="20"/>
      <c r="Q5434" s="20"/>
      <c r="R5434" s="20"/>
    </row>
    <row r="5435" spans="13:18" x14ac:dyDescent="0.25">
      <c r="M5435" s="20"/>
      <c r="N5435" s="20"/>
      <c r="O5435" s="20"/>
      <c r="P5435" s="20"/>
      <c r="Q5435" s="20"/>
      <c r="R5435" s="20"/>
    </row>
    <row r="5436" spans="13:18" x14ac:dyDescent="0.25">
      <c r="M5436" s="20"/>
      <c r="N5436" s="20"/>
      <c r="O5436" s="20"/>
      <c r="P5436" s="20"/>
      <c r="Q5436" s="20"/>
      <c r="R5436" s="20"/>
    </row>
    <row r="5437" spans="13:18" x14ac:dyDescent="0.25">
      <c r="M5437" s="20"/>
      <c r="N5437" s="20"/>
      <c r="O5437" s="20"/>
      <c r="P5437" s="20"/>
      <c r="Q5437" s="20"/>
      <c r="R5437" s="20"/>
    </row>
    <row r="5438" spans="13:18" x14ac:dyDescent="0.25">
      <c r="M5438" s="20"/>
      <c r="N5438" s="20"/>
      <c r="O5438" s="20"/>
      <c r="P5438" s="20"/>
      <c r="Q5438" s="20"/>
      <c r="R5438" s="20"/>
    </row>
    <row r="5439" spans="13:18" x14ac:dyDescent="0.25">
      <c r="M5439" s="20"/>
      <c r="N5439" s="20"/>
      <c r="O5439" s="20"/>
      <c r="P5439" s="20"/>
      <c r="Q5439" s="20"/>
      <c r="R5439" s="20"/>
    </row>
    <row r="5440" spans="13:18" x14ac:dyDescent="0.25">
      <c r="M5440" s="20"/>
      <c r="N5440" s="20"/>
      <c r="O5440" s="20"/>
      <c r="P5440" s="20"/>
      <c r="Q5440" s="20"/>
      <c r="R5440" s="20"/>
    </row>
    <row r="5441" spans="13:18" x14ac:dyDescent="0.25">
      <c r="M5441" s="20"/>
      <c r="N5441" s="20"/>
      <c r="O5441" s="20"/>
      <c r="P5441" s="20"/>
      <c r="Q5441" s="20"/>
      <c r="R5441" s="20"/>
    </row>
    <row r="5442" spans="13:18" x14ac:dyDescent="0.25">
      <c r="M5442" s="20"/>
      <c r="N5442" s="20"/>
      <c r="O5442" s="20"/>
      <c r="P5442" s="20"/>
      <c r="Q5442" s="20"/>
      <c r="R5442" s="20"/>
    </row>
    <row r="5443" spans="13:18" x14ac:dyDescent="0.25">
      <c r="M5443" s="20"/>
      <c r="N5443" s="20"/>
      <c r="O5443" s="20"/>
      <c r="P5443" s="20"/>
      <c r="Q5443" s="20"/>
      <c r="R5443" s="20"/>
    </row>
    <row r="5444" spans="13:18" x14ac:dyDescent="0.25">
      <c r="M5444" s="20"/>
      <c r="N5444" s="20"/>
      <c r="O5444" s="20"/>
      <c r="P5444" s="20"/>
      <c r="Q5444" s="20"/>
      <c r="R5444" s="20"/>
    </row>
    <row r="5445" spans="13:18" x14ac:dyDescent="0.25">
      <c r="M5445" s="20"/>
      <c r="N5445" s="20"/>
      <c r="O5445" s="20"/>
      <c r="P5445" s="20"/>
      <c r="Q5445" s="20"/>
      <c r="R5445" s="20"/>
    </row>
    <row r="5446" spans="13:18" x14ac:dyDescent="0.25">
      <c r="M5446" s="20"/>
      <c r="N5446" s="20"/>
      <c r="O5446" s="20"/>
      <c r="P5446" s="20"/>
      <c r="Q5446" s="20"/>
      <c r="R5446" s="20"/>
    </row>
    <row r="5447" spans="13:18" x14ac:dyDescent="0.25">
      <c r="M5447" s="20"/>
      <c r="N5447" s="20"/>
      <c r="O5447" s="20"/>
      <c r="P5447" s="20"/>
      <c r="Q5447" s="20"/>
      <c r="R5447" s="20"/>
    </row>
    <row r="5448" spans="13:18" x14ac:dyDescent="0.25">
      <c r="M5448" s="20"/>
      <c r="N5448" s="20"/>
      <c r="O5448" s="20"/>
      <c r="P5448" s="20"/>
      <c r="Q5448" s="20"/>
      <c r="R5448" s="20"/>
    </row>
    <row r="5449" spans="13:18" x14ac:dyDescent="0.25">
      <c r="M5449" s="20"/>
      <c r="N5449" s="20"/>
      <c r="O5449" s="20"/>
      <c r="P5449" s="20"/>
      <c r="Q5449" s="20"/>
      <c r="R5449" s="20"/>
    </row>
    <row r="5450" spans="13:18" x14ac:dyDescent="0.25">
      <c r="M5450" s="20"/>
      <c r="N5450" s="20"/>
      <c r="O5450" s="20"/>
      <c r="P5450" s="20"/>
      <c r="Q5450" s="20"/>
      <c r="R5450" s="20"/>
    </row>
    <row r="5451" spans="13:18" x14ac:dyDescent="0.25">
      <c r="M5451" s="20"/>
      <c r="N5451" s="20"/>
      <c r="O5451" s="20"/>
      <c r="P5451" s="20"/>
      <c r="Q5451" s="20"/>
      <c r="R5451" s="20"/>
    </row>
    <row r="5452" spans="13:18" x14ac:dyDescent="0.25">
      <c r="M5452" s="20"/>
      <c r="N5452" s="20"/>
      <c r="O5452" s="20"/>
      <c r="P5452" s="20"/>
      <c r="Q5452" s="20"/>
      <c r="R5452" s="20"/>
    </row>
    <row r="5453" spans="13:18" x14ac:dyDescent="0.25">
      <c r="M5453" s="20"/>
      <c r="N5453" s="20"/>
      <c r="O5453" s="20"/>
      <c r="P5453" s="20"/>
      <c r="Q5453" s="20"/>
      <c r="R5453" s="20"/>
    </row>
    <row r="5454" spans="13:18" x14ac:dyDescent="0.25">
      <c r="M5454" s="20"/>
      <c r="N5454" s="20"/>
      <c r="O5454" s="20"/>
      <c r="P5454" s="20"/>
      <c r="Q5454" s="20"/>
      <c r="R5454" s="20"/>
    </row>
    <row r="5455" spans="13:18" x14ac:dyDescent="0.25">
      <c r="M5455" s="20"/>
      <c r="N5455" s="20"/>
      <c r="O5455" s="20"/>
      <c r="P5455" s="20"/>
      <c r="Q5455" s="20"/>
      <c r="R5455" s="20"/>
    </row>
    <row r="5456" spans="13:18" x14ac:dyDescent="0.25">
      <c r="M5456" s="20"/>
      <c r="N5456" s="20"/>
      <c r="O5456" s="20"/>
      <c r="P5456" s="20"/>
      <c r="Q5456" s="20"/>
      <c r="R5456" s="20"/>
    </row>
    <row r="5457" spans="13:18" x14ac:dyDescent="0.25">
      <c r="M5457" s="20"/>
      <c r="N5457" s="20"/>
      <c r="O5457" s="20"/>
      <c r="P5457" s="20"/>
      <c r="Q5457" s="20"/>
      <c r="R5457" s="20"/>
    </row>
    <row r="5458" spans="13:18" x14ac:dyDescent="0.25">
      <c r="M5458" s="20"/>
      <c r="N5458" s="20"/>
      <c r="O5458" s="20"/>
      <c r="P5458" s="20"/>
      <c r="Q5458" s="20"/>
      <c r="R5458" s="20"/>
    </row>
    <row r="5459" spans="13:18" x14ac:dyDescent="0.25">
      <c r="M5459" s="20"/>
      <c r="N5459" s="20"/>
      <c r="O5459" s="20"/>
      <c r="P5459" s="20"/>
      <c r="Q5459" s="20"/>
      <c r="R5459" s="20"/>
    </row>
    <row r="5460" spans="13:18" x14ac:dyDescent="0.25">
      <c r="M5460" s="20"/>
      <c r="N5460" s="20"/>
      <c r="O5460" s="20"/>
      <c r="P5460" s="20"/>
      <c r="Q5460" s="20"/>
      <c r="R5460" s="20"/>
    </row>
    <row r="5461" spans="13:18" x14ac:dyDescent="0.25">
      <c r="M5461" s="20"/>
      <c r="N5461" s="20"/>
      <c r="O5461" s="20"/>
      <c r="P5461" s="20"/>
      <c r="Q5461" s="20"/>
      <c r="R5461" s="20"/>
    </row>
    <row r="5462" spans="13:18" x14ac:dyDescent="0.25">
      <c r="M5462" s="20"/>
      <c r="N5462" s="20"/>
      <c r="O5462" s="20"/>
      <c r="P5462" s="20"/>
      <c r="Q5462" s="20"/>
      <c r="R5462" s="20"/>
    </row>
    <row r="5463" spans="13:18" x14ac:dyDescent="0.25">
      <c r="M5463" s="20"/>
      <c r="N5463" s="20"/>
      <c r="O5463" s="20"/>
      <c r="P5463" s="20"/>
      <c r="Q5463" s="20"/>
      <c r="R5463" s="20"/>
    </row>
    <row r="5464" spans="13:18" x14ac:dyDescent="0.25">
      <c r="M5464" s="20"/>
      <c r="N5464" s="20"/>
      <c r="O5464" s="20"/>
      <c r="P5464" s="20"/>
      <c r="Q5464" s="20"/>
      <c r="R5464" s="20"/>
    </row>
    <row r="5465" spans="13:18" x14ac:dyDescent="0.25">
      <c r="M5465" s="20"/>
      <c r="N5465" s="20"/>
      <c r="O5465" s="20"/>
      <c r="P5465" s="20"/>
      <c r="Q5465" s="20"/>
      <c r="R5465" s="20"/>
    </row>
    <row r="5466" spans="13:18" x14ac:dyDescent="0.25">
      <c r="M5466" s="20"/>
      <c r="N5466" s="20"/>
      <c r="O5466" s="20"/>
      <c r="P5466" s="20"/>
      <c r="Q5466" s="20"/>
      <c r="R5466" s="20"/>
    </row>
    <row r="5467" spans="13:18" x14ac:dyDescent="0.25">
      <c r="M5467" s="20"/>
      <c r="N5467" s="20"/>
      <c r="O5467" s="20"/>
      <c r="P5467" s="20"/>
      <c r="Q5467" s="20"/>
      <c r="R5467" s="20"/>
    </row>
    <row r="5468" spans="13:18" x14ac:dyDescent="0.25">
      <c r="M5468" s="20"/>
      <c r="N5468" s="20"/>
      <c r="O5468" s="20"/>
      <c r="P5468" s="20"/>
      <c r="Q5468" s="20"/>
      <c r="R5468" s="20"/>
    </row>
    <row r="5469" spans="13:18" x14ac:dyDescent="0.25">
      <c r="M5469" s="20"/>
      <c r="N5469" s="20"/>
      <c r="O5469" s="20"/>
      <c r="P5469" s="20"/>
      <c r="Q5469" s="20"/>
      <c r="R5469" s="20"/>
    </row>
    <row r="5470" spans="13:18" x14ac:dyDescent="0.25">
      <c r="M5470" s="20"/>
      <c r="N5470" s="20"/>
      <c r="O5470" s="20"/>
      <c r="P5470" s="20"/>
      <c r="Q5470" s="20"/>
      <c r="R5470" s="20"/>
    </row>
    <row r="5471" spans="13:18" x14ac:dyDescent="0.25">
      <c r="M5471" s="20"/>
      <c r="N5471" s="20"/>
      <c r="O5471" s="20"/>
      <c r="P5471" s="20"/>
      <c r="Q5471" s="20"/>
      <c r="R5471" s="20"/>
    </row>
    <row r="5472" spans="13:18" x14ac:dyDescent="0.25">
      <c r="M5472" s="20"/>
      <c r="N5472" s="20"/>
      <c r="O5472" s="20"/>
      <c r="P5472" s="20"/>
      <c r="Q5472" s="20"/>
      <c r="R5472" s="20"/>
    </row>
    <row r="5473" spans="13:18" x14ac:dyDescent="0.25">
      <c r="M5473" s="20"/>
      <c r="N5473" s="20"/>
      <c r="O5473" s="20"/>
      <c r="P5473" s="20"/>
      <c r="Q5473" s="20"/>
      <c r="R5473" s="20"/>
    </row>
    <row r="5474" spans="13:18" x14ac:dyDescent="0.25">
      <c r="M5474" s="20"/>
      <c r="N5474" s="20"/>
      <c r="O5474" s="20"/>
      <c r="P5474" s="20"/>
      <c r="Q5474" s="20"/>
      <c r="R5474" s="20"/>
    </row>
    <row r="5475" spans="13:18" x14ac:dyDescent="0.25">
      <c r="M5475" s="20"/>
      <c r="N5475" s="20"/>
      <c r="O5475" s="20"/>
      <c r="P5475" s="20"/>
      <c r="Q5475" s="20"/>
      <c r="R5475" s="20"/>
    </row>
    <row r="5476" spans="13:18" x14ac:dyDescent="0.25">
      <c r="M5476" s="20"/>
      <c r="N5476" s="20"/>
      <c r="O5476" s="20"/>
      <c r="P5476" s="20"/>
      <c r="Q5476" s="20"/>
      <c r="R5476" s="20"/>
    </row>
    <row r="5477" spans="13:18" x14ac:dyDescent="0.25">
      <c r="M5477" s="20"/>
      <c r="N5477" s="20"/>
      <c r="O5477" s="20"/>
      <c r="P5477" s="20"/>
      <c r="Q5477" s="20"/>
      <c r="R5477" s="20"/>
    </row>
    <row r="5478" spans="13:18" x14ac:dyDescent="0.25">
      <c r="M5478" s="20"/>
      <c r="N5478" s="20"/>
      <c r="O5478" s="20"/>
      <c r="P5478" s="20"/>
      <c r="Q5478" s="20"/>
      <c r="R5478" s="20"/>
    </row>
    <row r="5479" spans="13:18" x14ac:dyDescent="0.25">
      <c r="M5479" s="20"/>
      <c r="N5479" s="20"/>
      <c r="O5479" s="20"/>
      <c r="P5479" s="20"/>
      <c r="Q5479" s="20"/>
      <c r="R5479" s="20"/>
    </row>
    <row r="5480" spans="13:18" x14ac:dyDescent="0.25">
      <c r="M5480" s="20"/>
      <c r="N5480" s="20"/>
      <c r="O5480" s="20"/>
      <c r="P5480" s="20"/>
      <c r="Q5480" s="20"/>
      <c r="R5480" s="20"/>
    </row>
    <row r="5481" spans="13:18" x14ac:dyDescent="0.25">
      <c r="M5481" s="20"/>
      <c r="N5481" s="20"/>
      <c r="O5481" s="20"/>
      <c r="P5481" s="20"/>
      <c r="Q5481" s="20"/>
      <c r="R5481" s="20"/>
    </row>
    <row r="5482" spans="13:18" x14ac:dyDescent="0.25">
      <c r="M5482" s="20"/>
      <c r="N5482" s="20"/>
      <c r="O5482" s="20"/>
      <c r="P5482" s="20"/>
      <c r="Q5482" s="20"/>
      <c r="R5482" s="20"/>
    </row>
    <row r="5483" spans="13:18" x14ac:dyDescent="0.25">
      <c r="M5483" s="20"/>
      <c r="N5483" s="20"/>
      <c r="O5483" s="20"/>
      <c r="P5483" s="20"/>
      <c r="Q5483" s="20"/>
      <c r="R5483" s="20"/>
    </row>
    <row r="5484" spans="13:18" x14ac:dyDescent="0.25">
      <c r="M5484" s="20"/>
      <c r="N5484" s="20"/>
      <c r="O5484" s="20"/>
      <c r="P5484" s="20"/>
      <c r="Q5484" s="20"/>
      <c r="R5484" s="20"/>
    </row>
    <row r="5485" spans="13:18" x14ac:dyDescent="0.25">
      <c r="M5485" s="20"/>
      <c r="N5485" s="20"/>
      <c r="O5485" s="20"/>
      <c r="P5485" s="20"/>
      <c r="Q5485" s="20"/>
      <c r="R5485" s="20"/>
    </row>
    <row r="5486" spans="13:18" x14ac:dyDescent="0.25">
      <c r="M5486" s="20"/>
      <c r="N5486" s="20"/>
      <c r="O5486" s="20"/>
      <c r="P5486" s="20"/>
      <c r="Q5486" s="20"/>
      <c r="R5486" s="20"/>
    </row>
    <row r="5487" spans="13:18" x14ac:dyDescent="0.25">
      <c r="M5487" s="20"/>
      <c r="N5487" s="20"/>
      <c r="O5487" s="20"/>
      <c r="P5487" s="20"/>
      <c r="Q5487" s="20"/>
      <c r="R5487" s="20"/>
    </row>
    <row r="5488" spans="13:18" x14ac:dyDescent="0.25">
      <c r="M5488" s="20"/>
      <c r="N5488" s="20"/>
      <c r="O5488" s="20"/>
      <c r="P5488" s="20"/>
      <c r="Q5488" s="20"/>
      <c r="R5488" s="20"/>
    </row>
    <row r="5489" spans="13:18" x14ac:dyDescent="0.25">
      <c r="M5489" s="20"/>
      <c r="N5489" s="20"/>
      <c r="O5489" s="20"/>
      <c r="P5489" s="20"/>
      <c r="Q5489" s="20"/>
      <c r="R5489" s="20"/>
    </row>
    <row r="5490" spans="13:18" x14ac:dyDescent="0.25">
      <c r="M5490" s="20"/>
      <c r="N5490" s="20"/>
      <c r="O5490" s="20"/>
      <c r="P5490" s="20"/>
      <c r="Q5490" s="20"/>
      <c r="R5490" s="20"/>
    </row>
    <row r="5491" spans="13:18" x14ac:dyDescent="0.25">
      <c r="M5491" s="20"/>
      <c r="N5491" s="20"/>
      <c r="O5491" s="20"/>
      <c r="P5491" s="20"/>
      <c r="Q5491" s="20"/>
      <c r="R5491" s="20"/>
    </row>
    <row r="5492" spans="13:18" x14ac:dyDescent="0.25">
      <c r="M5492" s="20"/>
      <c r="N5492" s="20"/>
      <c r="O5492" s="20"/>
      <c r="P5492" s="20"/>
      <c r="Q5492" s="20"/>
      <c r="R5492" s="20"/>
    </row>
    <row r="5493" spans="13:18" x14ac:dyDescent="0.25">
      <c r="M5493" s="20"/>
      <c r="N5493" s="20"/>
      <c r="O5493" s="20"/>
      <c r="P5493" s="20"/>
      <c r="Q5493" s="20"/>
      <c r="R5493" s="20"/>
    </row>
    <row r="5494" spans="13:18" x14ac:dyDescent="0.25">
      <c r="M5494" s="20"/>
      <c r="N5494" s="20"/>
      <c r="O5494" s="20"/>
      <c r="P5494" s="20"/>
      <c r="Q5494" s="20"/>
      <c r="R5494" s="20"/>
    </row>
    <row r="5495" spans="13:18" x14ac:dyDescent="0.25">
      <c r="M5495" s="20"/>
      <c r="N5495" s="20"/>
      <c r="O5495" s="20"/>
      <c r="P5495" s="20"/>
      <c r="Q5495" s="20"/>
      <c r="R5495" s="20"/>
    </row>
    <row r="5496" spans="13:18" x14ac:dyDescent="0.25">
      <c r="M5496" s="20"/>
      <c r="N5496" s="20"/>
      <c r="O5496" s="20"/>
      <c r="P5496" s="20"/>
      <c r="Q5496" s="20"/>
      <c r="R5496" s="20"/>
    </row>
    <row r="5497" spans="13:18" x14ac:dyDescent="0.25">
      <c r="M5497" s="20"/>
      <c r="N5497" s="20"/>
      <c r="O5497" s="20"/>
      <c r="P5497" s="20"/>
      <c r="Q5497" s="20"/>
      <c r="R5497" s="20"/>
    </row>
    <row r="5498" spans="13:18" x14ac:dyDescent="0.25">
      <c r="M5498" s="20"/>
      <c r="N5498" s="20"/>
      <c r="O5498" s="20"/>
      <c r="P5498" s="20"/>
      <c r="Q5498" s="20"/>
      <c r="R5498" s="20"/>
    </row>
    <row r="5499" spans="13:18" x14ac:dyDescent="0.25">
      <c r="M5499" s="20"/>
      <c r="N5499" s="20"/>
      <c r="O5499" s="20"/>
      <c r="P5499" s="20"/>
      <c r="Q5499" s="20"/>
      <c r="R5499" s="20"/>
    </row>
    <row r="5500" spans="13:18" x14ac:dyDescent="0.25">
      <c r="M5500" s="20"/>
      <c r="N5500" s="20"/>
      <c r="O5500" s="20"/>
      <c r="P5500" s="20"/>
      <c r="Q5500" s="20"/>
      <c r="R5500" s="20"/>
    </row>
    <row r="5501" spans="13:18" x14ac:dyDescent="0.25">
      <c r="M5501" s="20"/>
      <c r="N5501" s="20"/>
      <c r="O5501" s="20"/>
      <c r="P5501" s="20"/>
      <c r="Q5501" s="20"/>
      <c r="R5501" s="20"/>
    </row>
    <row r="5502" spans="13:18" x14ac:dyDescent="0.25">
      <c r="M5502" s="20"/>
      <c r="N5502" s="20"/>
      <c r="O5502" s="20"/>
      <c r="P5502" s="20"/>
      <c r="Q5502" s="20"/>
      <c r="R5502" s="20"/>
    </row>
    <row r="5503" spans="13:18" x14ac:dyDescent="0.25">
      <c r="M5503" s="20"/>
      <c r="N5503" s="20"/>
      <c r="O5503" s="20"/>
      <c r="P5503" s="20"/>
      <c r="Q5503" s="20"/>
      <c r="R5503" s="20"/>
    </row>
    <row r="5504" spans="13:18" x14ac:dyDescent="0.25">
      <c r="M5504" s="20"/>
      <c r="N5504" s="20"/>
      <c r="O5504" s="20"/>
      <c r="P5504" s="20"/>
      <c r="Q5504" s="20"/>
      <c r="R5504" s="20"/>
    </row>
    <row r="5505" spans="13:18" x14ac:dyDescent="0.25">
      <c r="M5505" s="20"/>
      <c r="N5505" s="20"/>
      <c r="O5505" s="20"/>
      <c r="P5505" s="20"/>
      <c r="Q5505" s="20"/>
      <c r="R5505" s="20"/>
    </row>
    <row r="5506" spans="13:18" x14ac:dyDescent="0.25">
      <c r="M5506" s="20"/>
      <c r="N5506" s="20"/>
      <c r="O5506" s="20"/>
      <c r="P5506" s="20"/>
      <c r="Q5506" s="20"/>
      <c r="R5506" s="20"/>
    </row>
    <row r="5507" spans="13:18" x14ac:dyDescent="0.25">
      <c r="M5507" s="20"/>
      <c r="N5507" s="20"/>
      <c r="O5507" s="20"/>
      <c r="P5507" s="20"/>
      <c r="Q5507" s="20"/>
      <c r="R5507" s="20"/>
    </row>
    <row r="5508" spans="13:18" x14ac:dyDescent="0.25">
      <c r="M5508" s="20"/>
      <c r="N5508" s="20"/>
      <c r="O5508" s="20"/>
      <c r="P5508" s="20"/>
      <c r="Q5508" s="20"/>
      <c r="R5508" s="20"/>
    </row>
    <row r="5509" spans="13:18" x14ac:dyDescent="0.25">
      <c r="M5509" s="20"/>
      <c r="N5509" s="20"/>
      <c r="O5509" s="20"/>
      <c r="P5509" s="20"/>
      <c r="Q5509" s="20"/>
      <c r="R5509" s="20"/>
    </row>
    <row r="5510" spans="13:18" x14ac:dyDescent="0.25">
      <c r="M5510" s="20"/>
      <c r="N5510" s="20"/>
      <c r="O5510" s="20"/>
      <c r="P5510" s="20"/>
      <c r="Q5510" s="20"/>
      <c r="R5510" s="20"/>
    </row>
    <row r="5511" spans="13:18" x14ac:dyDescent="0.25">
      <c r="M5511" s="20"/>
      <c r="N5511" s="20"/>
      <c r="O5511" s="20"/>
      <c r="P5511" s="20"/>
      <c r="Q5511" s="20"/>
      <c r="R5511" s="20"/>
    </row>
    <row r="5512" spans="13:18" x14ac:dyDescent="0.25">
      <c r="M5512" s="20"/>
      <c r="N5512" s="20"/>
      <c r="O5512" s="20"/>
      <c r="P5512" s="20"/>
      <c r="Q5512" s="20"/>
      <c r="R5512" s="20"/>
    </row>
    <row r="5513" spans="13:18" x14ac:dyDescent="0.25">
      <c r="M5513" s="20"/>
      <c r="N5513" s="20"/>
      <c r="O5513" s="20"/>
      <c r="P5513" s="20"/>
      <c r="Q5513" s="20"/>
      <c r="R5513" s="20"/>
    </row>
    <row r="5514" spans="13:18" x14ac:dyDescent="0.25">
      <c r="M5514" s="20"/>
      <c r="N5514" s="20"/>
      <c r="O5514" s="20"/>
      <c r="P5514" s="20"/>
      <c r="Q5514" s="20"/>
      <c r="R5514" s="20"/>
    </row>
    <row r="5515" spans="13:18" x14ac:dyDescent="0.25">
      <c r="M5515" s="20"/>
      <c r="N5515" s="20"/>
      <c r="O5515" s="20"/>
      <c r="P5515" s="20"/>
      <c r="Q5515" s="20"/>
      <c r="R5515" s="20"/>
    </row>
    <row r="5516" spans="13:18" x14ac:dyDescent="0.25">
      <c r="M5516" s="20"/>
      <c r="N5516" s="20"/>
      <c r="O5516" s="20"/>
      <c r="P5516" s="20"/>
      <c r="Q5516" s="20"/>
      <c r="R5516" s="20"/>
    </row>
    <row r="5517" spans="13:18" x14ac:dyDescent="0.25">
      <c r="M5517" s="20"/>
      <c r="N5517" s="20"/>
      <c r="O5517" s="20"/>
      <c r="P5517" s="20"/>
      <c r="Q5517" s="20"/>
      <c r="R5517" s="20"/>
    </row>
    <row r="5518" spans="13:18" x14ac:dyDescent="0.25">
      <c r="M5518" s="20"/>
      <c r="N5518" s="20"/>
      <c r="O5518" s="20"/>
      <c r="P5518" s="20"/>
      <c r="Q5518" s="20"/>
      <c r="R5518" s="20"/>
    </row>
    <row r="5519" spans="13:18" x14ac:dyDescent="0.25">
      <c r="M5519" s="20"/>
      <c r="N5519" s="20"/>
      <c r="O5519" s="20"/>
      <c r="P5519" s="20"/>
      <c r="Q5519" s="20"/>
      <c r="R5519" s="20"/>
    </row>
    <row r="5520" spans="13:18" x14ac:dyDescent="0.25">
      <c r="M5520" s="20"/>
      <c r="N5520" s="20"/>
      <c r="O5520" s="20"/>
      <c r="P5520" s="20"/>
      <c r="Q5520" s="20"/>
      <c r="R5520" s="20"/>
    </row>
    <row r="5521" spans="13:18" x14ac:dyDescent="0.25">
      <c r="M5521" s="20"/>
      <c r="N5521" s="20"/>
      <c r="O5521" s="20"/>
      <c r="P5521" s="20"/>
      <c r="Q5521" s="20"/>
      <c r="R5521" s="20"/>
    </row>
    <row r="5522" spans="13:18" x14ac:dyDescent="0.25">
      <c r="M5522" s="20"/>
      <c r="N5522" s="20"/>
      <c r="O5522" s="20"/>
      <c r="P5522" s="20"/>
      <c r="Q5522" s="20"/>
      <c r="R5522" s="20"/>
    </row>
    <row r="5523" spans="13:18" x14ac:dyDescent="0.25">
      <c r="M5523" s="20"/>
      <c r="N5523" s="20"/>
      <c r="O5523" s="20"/>
      <c r="P5523" s="20"/>
      <c r="Q5523" s="20"/>
      <c r="R5523" s="20"/>
    </row>
    <row r="5524" spans="13:18" x14ac:dyDescent="0.25">
      <c r="M5524" s="20"/>
      <c r="N5524" s="20"/>
      <c r="O5524" s="20"/>
      <c r="P5524" s="20"/>
      <c r="Q5524" s="20"/>
      <c r="R5524" s="20"/>
    </row>
    <row r="5525" spans="13:18" x14ac:dyDescent="0.25">
      <c r="M5525" s="20"/>
      <c r="N5525" s="20"/>
      <c r="O5525" s="20"/>
      <c r="P5525" s="20"/>
      <c r="Q5525" s="20"/>
      <c r="R5525" s="20"/>
    </row>
    <row r="5526" spans="13:18" x14ac:dyDescent="0.25">
      <c r="M5526" s="20"/>
      <c r="N5526" s="20"/>
      <c r="O5526" s="20"/>
      <c r="P5526" s="20"/>
      <c r="Q5526" s="20"/>
      <c r="R5526" s="20"/>
    </row>
    <row r="5527" spans="13:18" x14ac:dyDescent="0.25">
      <c r="M5527" s="20"/>
      <c r="N5527" s="20"/>
      <c r="O5527" s="20"/>
      <c r="P5527" s="20"/>
      <c r="Q5527" s="20"/>
      <c r="R5527" s="20"/>
    </row>
    <row r="5528" spans="13:18" x14ac:dyDescent="0.25">
      <c r="M5528" s="20"/>
      <c r="N5528" s="20"/>
      <c r="O5528" s="20"/>
      <c r="P5528" s="20"/>
      <c r="Q5528" s="20"/>
      <c r="R5528" s="20"/>
    </row>
    <row r="5529" spans="13:18" x14ac:dyDescent="0.25">
      <c r="M5529" s="20"/>
      <c r="N5529" s="20"/>
      <c r="O5529" s="20"/>
      <c r="P5529" s="20"/>
      <c r="Q5529" s="20"/>
      <c r="R5529" s="20"/>
    </row>
    <row r="5530" spans="13:18" x14ac:dyDescent="0.25">
      <c r="M5530" s="20"/>
      <c r="N5530" s="20"/>
      <c r="O5530" s="20"/>
      <c r="P5530" s="20"/>
      <c r="Q5530" s="20"/>
      <c r="R5530" s="20"/>
    </row>
    <row r="5531" spans="13:18" x14ac:dyDescent="0.25">
      <c r="M5531" s="20"/>
      <c r="N5531" s="20"/>
      <c r="O5531" s="20"/>
      <c r="P5531" s="20"/>
      <c r="Q5531" s="20"/>
      <c r="R5531" s="20"/>
    </row>
    <row r="5532" spans="13:18" x14ac:dyDescent="0.25">
      <c r="M5532" s="20"/>
      <c r="N5532" s="20"/>
      <c r="O5532" s="20"/>
      <c r="P5532" s="20"/>
      <c r="Q5532" s="20"/>
      <c r="R5532" s="20"/>
    </row>
    <row r="5533" spans="13:18" x14ac:dyDescent="0.25">
      <c r="M5533" s="20"/>
      <c r="N5533" s="20"/>
      <c r="O5533" s="20"/>
      <c r="P5533" s="20"/>
      <c r="Q5533" s="20"/>
      <c r="R5533" s="20"/>
    </row>
    <row r="5534" spans="13:18" x14ac:dyDescent="0.25">
      <c r="M5534" s="20"/>
      <c r="N5534" s="20"/>
      <c r="O5534" s="20"/>
      <c r="P5534" s="20"/>
      <c r="Q5534" s="20"/>
      <c r="R5534" s="20"/>
    </row>
    <row r="5535" spans="13:18" x14ac:dyDescent="0.25">
      <c r="M5535" s="20"/>
      <c r="N5535" s="20"/>
      <c r="O5535" s="20"/>
      <c r="P5535" s="20"/>
      <c r="Q5535" s="20"/>
      <c r="R5535" s="20"/>
    </row>
    <row r="5536" spans="13:18" x14ac:dyDescent="0.25">
      <c r="M5536" s="20"/>
      <c r="N5536" s="20"/>
      <c r="O5536" s="20"/>
      <c r="P5536" s="20"/>
      <c r="Q5536" s="20"/>
      <c r="R5536" s="20"/>
    </row>
    <row r="5537" spans="13:18" x14ac:dyDescent="0.25">
      <c r="M5537" s="20"/>
      <c r="N5537" s="20"/>
      <c r="O5537" s="20"/>
      <c r="P5537" s="20"/>
      <c r="Q5537" s="20"/>
      <c r="R5537" s="20"/>
    </row>
    <row r="5538" spans="13:18" x14ac:dyDescent="0.25">
      <c r="M5538" s="20"/>
      <c r="N5538" s="20"/>
      <c r="O5538" s="20"/>
      <c r="P5538" s="20"/>
      <c r="Q5538" s="20"/>
      <c r="R5538" s="20"/>
    </row>
    <row r="5539" spans="13:18" x14ac:dyDescent="0.25">
      <c r="M5539" s="20"/>
      <c r="N5539" s="20"/>
      <c r="O5539" s="20"/>
      <c r="P5539" s="20"/>
      <c r="Q5539" s="20"/>
      <c r="R5539" s="20"/>
    </row>
    <row r="5540" spans="13:18" x14ac:dyDescent="0.25">
      <c r="M5540" s="20"/>
      <c r="N5540" s="20"/>
      <c r="O5540" s="20"/>
      <c r="P5540" s="20"/>
      <c r="Q5540" s="20"/>
      <c r="R5540" s="20"/>
    </row>
    <row r="5541" spans="13:18" x14ac:dyDescent="0.25">
      <c r="M5541" s="20"/>
      <c r="N5541" s="20"/>
      <c r="O5541" s="20"/>
      <c r="P5541" s="20"/>
      <c r="Q5541" s="20"/>
      <c r="R5541" s="20"/>
    </row>
    <row r="5542" spans="13:18" x14ac:dyDescent="0.25">
      <c r="M5542" s="20"/>
      <c r="N5542" s="20"/>
      <c r="O5542" s="20"/>
      <c r="P5542" s="20"/>
      <c r="Q5542" s="20"/>
      <c r="R5542" s="20"/>
    </row>
    <row r="5543" spans="13:18" x14ac:dyDescent="0.25">
      <c r="M5543" s="20"/>
      <c r="N5543" s="20"/>
      <c r="O5543" s="20"/>
      <c r="P5543" s="20"/>
      <c r="Q5543" s="20"/>
      <c r="R5543" s="20"/>
    </row>
    <row r="5544" spans="13:18" x14ac:dyDescent="0.25">
      <c r="M5544" s="20"/>
      <c r="N5544" s="20"/>
      <c r="O5544" s="20"/>
      <c r="P5544" s="20"/>
      <c r="Q5544" s="20"/>
      <c r="R5544" s="20"/>
    </row>
    <row r="5545" spans="13:18" x14ac:dyDescent="0.25">
      <c r="M5545" s="20"/>
      <c r="N5545" s="20"/>
      <c r="O5545" s="20"/>
      <c r="P5545" s="20"/>
      <c r="Q5545" s="20"/>
      <c r="R5545" s="20"/>
    </row>
    <row r="5546" spans="13:18" x14ac:dyDescent="0.25">
      <c r="M5546" s="20"/>
      <c r="N5546" s="20"/>
      <c r="O5546" s="20"/>
      <c r="P5546" s="20"/>
      <c r="Q5546" s="20"/>
      <c r="R5546" s="20"/>
    </row>
    <row r="5547" spans="13:18" x14ac:dyDescent="0.25">
      <c r="M5547" s="20"/>
      <c r="N5547" s="20"/>
      <c r="O5547" s="20"/>
      <c r="P5547" s="20"/>
      <c r="Q5547" s="20"/>
      <c r="R5547" s="20"/>
    </row>
    <row r="5548" spans="13:18" x14ac:dyDescent="0.25">
      <c r="M5548" s="20"/>
      <c r="N5548" s="20"/>
      <c r="O5548" s="20"/>
      <c r="P5548" s="20"/>
      <c r="Q5548" s="20"/>
      <c r="R5548" s="20"/>
    </row>
    <row r="5549" spans="13:18" x14ac:dyDescent="0.25">
      <c r="M5549" s="20"/>
      <c r="N5549" s="20"/>
      <c r="O5549" s="20"/>
      <c r="P5549" s="20"/>
      <c r="Q5549" s="20"/>
      <c r="R5549" s="20"/>
    </row>
    <row r="5550" spans="13:18" x14ac:dyDescent="0.25">
      <c r="M5550" s="20"/>
      <c r="N5550" s="20"/>
      <c r="O5550" s="20"/>
      <c r="P5550" s="20"/>
      <c r="Q5550" s="20"/>
      <c r="R5550" s="20"/>
    </row>
    <row r="5551" spans="13:18" x14ac:dyDescent="0.25">
      <c r="M5551" s="20"/>
      <c r="N5551" s="20"/>
      <c r="O5551" s="20"/>
      <c r="P5551" s="20"/>
      <c r="Q5551" s="20"/>
      <c r="R5551" s="20"/>
    </row>
    <row r="5552" spans="13:18" x14ac:dyDescent="0.25">
      <c r="M5552" s="20"/>
      <c r="N5552" s="20"/>
      <c r="O5552" s="20"/>
      <c r="P5552" s="20"/>
      <c r="Q5552" s="20"/>
      <c r="R5552" s="20"/>
    </row>
    <row r="5553" spans="13:18" x14ac:dyDescent="0.25">
      <c r="M5553" s="20"/>
      <c r="N5553" s="20"/>
      <c r="O5553" s="20"/>
      <c r="P5553" s="20"/>
      <c r="Q5553" s="20"/>
      <c r="R5553" s="20"/>
    </row>
    <row r="5554" spans="13:18" x14ac:dyDescent="0.25">
      <c r="M5554" s="20"/>
      <c r="N5554" s="20"/>
      <c r="O5554" s="20"/>
      <c r="P5554" s="20"/>
      <c r="Q5554" s="20"/>
      <c r="R5554" s="20"/>
    </row>
    <row r="5555" spans="13:18" x14ac:dyDescent="0.25">
      <c r="M5555" s="20"/>
      <c r="N5555" s="20"/>
      <c r="O5555" s="20"/>
      <c r="P5555" s="20"/>
      <c r="Q5555" s="20"/>
      <c r="R5555" s="20"/>
    </row>
    <row r="5556" spans="13:18" x14ac:dyDescent="0.25">
      <c r="M5556" s="20"/>
      <c r="N5556" s="20"/>
      <c r="O5556" s="20"/>
      <c r="P5556" s="20"/>
      <c r="Q5556" s="20"/>
      <c r="R5556" s="20"/>
    </row>
    <row r="5557" spans="13:18" x14ac:dyDescent="0.25">
      <c r="M5557" s="20"/>
      <c r="N5557" s="20"/>
      <c r="O5557" s="20"/>
      <c r="P5557" s="20"/>
      <c r="Q5557" s="20"/>
      <c r="R5557" s="20"/>
    </row>
    <row r="5558" spans="13:18" x14ac:dyDescent="0.25">
      <c r="M5558" s="20"/>
      <c r="N5558" s="20"/>
      <c r="O5558" s="20"/>
      <c r="P5558" s="20"/>
      <c r="Q5558" s="20"/>
      <c r="R5558" s="20"/>
    </row>
    <row r="5559" spans="13:18" x14ac:dyDescent="0.25">
      <c r="M5559" s="20"/>
      <c r="N5559" s="20"/>
      <c r="O5559" s="20"/>
      <c r="P5559" s="20"/>
      <c r="Q5559" s="20"/>
      <c r="R5559" s="20"/>
    </row>
    <row r="5560" spans="13:18" x14ac:dyDescent="0.25">
      <c r="M5560" s="20"/>
      <c r="N5560" s="20"/>
      <c r="O5560" s="20"/>
      <c r="P5560" s="20"/>
      <c r="Q5560" s="20"/>
      <c r="R5560" s="20"/>
    </row>
    <row r="5561" spans="13:18" x14ac:dyDescent="0.25">
      <c r="M5561" s="20"/>
      <c r="N5561" s="20"/>
      <c r="O5561" s="20"/>
      <c r="P5561" s="20"/>
      <c r="Q5561" s="20"/>
      <c r="R5561" s="20"/>
    </row>
    <row r="5562" spans="13:18" x14ac:dyDescent="0.25">
      <c r="M5562" s="20"/>
      <c r="N5562" s="20"/>
      <c r="O5562" s="20"/>
      <c r="P5562" s="20"/>
      <c r="Q5562" s="20"/>
      <c r="R5562" s="20"/>
    </row>
    <row r="5563" spans="13:18" x14ac:dyDescent="0.25">
      <c r="M5563" s="20"/>
      <c r="N5563" s="20"/>
      <c r="O5563" s="20"/>
      <c r="P5563" s="20"/>
      <c r="Q5563" s="20"/>
      <c r="R5563" s="20"/>
    </row>
    <row r="5564" spans="13:18" x14ac:dyDescent="0.25">
      <c r="M5564" s="20"/>
      <c r="N5564" s="20"/>
      <c r="O5564" s="20"/>
      <c r="P5564" s="20"/>
      <c r="Q5564" s="20"/>
      <c r="R5564" s="20"/>
    </row>
    <row r="5565" spans="13:18" x14ac:dyDescent="0.25">
      <c r="M5565" s="20"/>
      <c r="N5565" s="20"/>
      <c r="O5565" s="20"/>
      <c r="P5565" s="20"/>
      <c r="Q5565" s="20"/>
      <c r="R5565" s="20"/>
    </row>
    <row r="5566" spans="13:18" x14ac:dyDescent="0.25">
      <c r="M5566" s="20"/>
      <c r="N5566" s="20"/>
      <c r="O5566" s="20"/>
      <c r="P5566" s="20"/>
      <c r="Q5566" s="20"/>
      <c r="R5566" s="20"/>
    </row>
    <row r="5567" spans="13:18" x14ac:dyDescent="0.25">
      <c r="M5567" s="20"/>
      <c r="N5567" s="20"/>
      <c r="O5567" s="20"/>
      <c r="P5567" s="20"/>
      <c r="Q5567" s="20"/>
      <c r="R5567" s="20"/>
    </row>
    <row r="5568" spans="13:18" x14ac:dyDescent="0.25">
      <c r="M5568" s="20"/>
      <c r="N5568" s="20"/>
      <c r="O5568" s="20"/>
      <c r="P5568" s="20"/>
      <c r="Q5568" s="20"/>
      <c r="R5568" s="20"/>
    </row>
    <row r="5569" spans="13:18" x14ac:dyDescent="0.25">
      <c r="M5569" s="20"/>
      <c r="N5569" s="20"/>
      <c r="O5569" s="20"/>
      <c r="P5569" s="20"/>
      <c r="Q5569" s="20"/>
      <c r="R5569" s="20"/>
    </row>
    <row r="5570" spans="13:18" x14ac:dyDescent="0.25">
      <c r="M5570" s="20"/>
      <c r="N5570" s="20"/>
      <c r="O5570" s="20"/>
      <c r="P5570" s="20"/>
      <c r="Q5570" s="20"/>
      <c r="R5570" s="20"/>
    </row>
    <row r="5571" spans="13:18" x14ac:dyDescent="0.25">
      <c r="M5571" s="20"/>
      <c r="N5571" s="20"/>
      <c r="O5571" s="20"/>
      <c r="P5571" s="20"/>
      <c r="Q5571" s="20"/>
      <c r="R5571" s="20"/>
    </row>
    <row r="5572" spans="13:18" x14ac:dyDescent="0.25">
      <c r="M5572" s="20"/>
      <c r="N5572" s="20"/>
      <c r="O5572" s="20"/>
      <c r="P5572" s="20"/>
      <c r="Q5572" s="20"/>
      <c r="R5572" s="20"/>
    </row>
    <row r="5573" spans="13:18" x14ac:dyDescent="0.25">
      <c r="M5573" s="20"/>
      <c r="N5573" s="20"/>
      <c r="O5573" s="20"/>
      <c r="P5573" s="20"/>
      <c r="Q5573" s="20"/>
      <c r="R5573" s="20"/>
    </row>
    <row r="5574" spans="13:18" x14ac:dyDescent="0.25">
      <c r="M5574" s="20"/>
      <c r="N5574" s="20"/>
      <c r="O5574" s="20"/>
      <c r="P5574" s="20"/>
      <c r="Q5574" s="20"/>
      <c r="R5574" s="20"/>
    </row>
    <row r="5575" spans="13:18" x14ac:dyDescent="0.25">
      <c r="M5575" s="20"/>
      <c r="N5575" s="20"/>
      <c r="O5575" s="20"/>
      <c r="P5575" s="20"/>
      <c r="Q5575" s="20"/>
      <c r="R5575" s="20"/>
    </row>
    <row r="5576" spans="13:18" x14ac:dyDescent="0.25">
      <c r="M5576" s="20"/>
      <c r="N5576" s="20"/>
      <c r="O5576" s="20"/>
      <c r="P5576" s="20"/>
      <c r="Q5576" s="20"/>
      <c r="R5576" s="20"/>
    </row>
    <row r="5577" spans="13:18" x14ac:dyDescent="0.25">
      <c r="M5577" s="20"/>
      <c r="N5577" s="20"/>
      <c r="O5577" s="20"/>
      <c r="P5577" s="20"/>
      <c r="Q5577" s="20"/>
      <c r="R5577" s="20"/>
    </row>
    <row r="5578" spans="13:18" x14ac:dyDescent="0.25">
      <c r="M5578" s="20"/>
      <c r="N5578" s="20"/>
      <c r="O5578" s="20"/>
      <c r="P5578" s="20"/>
      <c r="Q5578" s="20"/>
      <c r="R5578" s="20"/>
    </row>
    <row r="5579" spans="13:18" x14ac:dyDescent="0.25">
      <c r="M5579" s="20"/>
      <c r="N5579" s="20"/>
      <c r="O5579" s="20"/>
      <c r="P5579" s="20"/>
      <c r="Q5579" s="20"/>
      <c r="R5579" s="20"/>
    </row>
    <row r="5580" spans="13:18" x14ac:dyDescent="0.25">
      <c r="M5580" s="20"/>
      <c r="N5580" s="20"/>
      <c r="O5580" s="20"/>
      <c r="P5580" s="20"/>
      <c r="Q5580" s="20"/>
      <c r="R5580" s="20"/>
    </row>
    <row r="5581" spans="13:18" x14ac:dyDescent="0.25">
      <c r="M5581" s="20"/>
      <c r="N5581" s="20"/>
      <c r="O5581" s="20"/>
      <c r="P5581" s="20"/>
      <c r="Q5581" s="20"/>
      <c r="R5581" s="20"/>
    </row>
    <row r="5582" spans="13:18" x14ac:dyDescent="0.25">
      <c r="M5582" s="20"/>
      <c r="N5582" s="20"/>
      <c r="O5582" s="20"/>
      <c r="P5582" s="20"/>
      <c r="Q5582" s="20"/>
      <c r="R5582" s="20"/>
    </row>
    <row r="5583" spans="13:18" x14ac:dyDescent="0.25">
      <c r="M5583" s="20"/>
      <c r="N5583" s="20"/>
      <c r="O5583" s="20"/>
      <c r="P5583" s="20"/>
      <c r="Q5583" s="20"/>
      <c r="R5583" s="20"/>
    </row>
    <row r="5584" spans="13:18" x14ac:dyDescent="0.25">
      <c r="M5584" s="20"/>
      <c r="N5584" s="20"/>
      <c r="O5584" s="20"/>
      <c r="P5584" s="20"/>
      <c r="Q5584" s="20"/>
      <c r="R5584" s="20"/>
    </row>
    <row r="5585" spans="13:18" x14ac:dyDescent="0.25">
      <c r="M5585" s="20"/>
      <c r="N5585" s="20"/>
      <c r="O5585" s="20"/>
      <c r="P5585" s="20"/>
      <c r="Q5585" s="20"/>
      <c r="R5585" s="20"/>
    </row>
    <row r="5586" spans="13:18" x14ac:dyDescent="0.25">
      <c r="M5586" s="20"/>
      <c r="N5586" s="20"/>
      <c r="O5586" s="20"/>
      <c r="P5586" s="20"/>
      <c r="Q5586" s="20"/>
      <c r="R5586" s="20"/>
    </row>
    <row r="5587" spans="13:18" x14ac:dyDescent="0.25">
      <c r="M5587" s="20"/>
      <c r="N5587" s="20"/>
      <c r="O5587" s="20"/>
      <c r="P5587" s="20"/>
      <c r="Q5587" s="20"/>
      <c r="R5587" s="20"/>
    </row>
    <row r="5588" spans="13:18" x14ac:dyDescent="0.25">
      <c r="M5588" s="20"/>
      <c r="N5588" s="20"/>
      <c r="O5588" s="20"/>
      <c r="P5588" s="20"/>
      <c r="Q5588" s="20"/>
      <c r="R5588" s="20"/>
    </row>
    <row r="5589" spans="13:18" x14ac:dyDescent="0.25">
      <c r="M5589" s="20"/>
      <c r="N5589" s="20"/>
      <c r="O5589" s="20"/>
      <c r="P5589" s="20"/>
      <c r="Q5589" s="20"/>
      <c r="R5589" s="20"/>
    </row>
    <row r="5590" spans="13:18" x14ac:dyDescent="0.25">
      <c r="M5590" s="20"/>
      <c r="N5590" s="20"/>
      <c r="O5590" s="20"/>
      <c r="P5590" s="20"/>
      <c r="Q5590" s="20"/>
      <c r="R5590" s="20"/>
    </row>
    <row r="5591" spans="13:18" x14ac:dyDescent="0.25">
      <c r="M5591" s="20"/>
      <c r="N5591" s="20"/>
      <c r="O5591" s="20"/>
      <c r="P5591" s="20"/>
      <c r="Q5591" s="20"/>
      <c r="R5591" s="20"/>
    </row>
    <row r="5592" spans="13:18" x14ac:dyDescent="0.25">
      <c r="M5592" s="20"/>
      <c r="N5592" s="20"/>
      <c r="O5592" s="20"/>
      <c r="P5592" s="20"/>
      <c r="Q5592" s="20"/>
      <c r="R5592" s="20"/>
    </row>
    <row r="5593" spans="13:18" x14ac:dyDescent="0.25">
      <c r="M5593" s="20"/>
      <c r="N5593" s="20"/>
      <c r="O5593" s="20"/>
      <c r="P5593" s="20"/>
      <c r="Q5593" s="20"/>
      <c r="R5593" s="20"/>
    </row>
    <row r="5594" spans="13:18" x14ac:dyDescent="0.25">
      <c r="M5594" s="20"/>
      <c r="N5594" s="20"/>
      <c r="O5594" s="20"/>
      <c r="P5594" s="20"/>
      <c r="Q5594" s="20"/>
      <c r="R5594" s="20"/>
    </row>
    <row r="5595" spans="13:18" x14ac:dyDescent="0.25">
      <c r="M5595" s="20"/>
      <c r="N5595" s="20"/>
      <c r="O5595" s="20"/>
      <c r="P5595" s="20"/>
      <c r="Q5595" s="20"/>
      <c r="R5595" s="20"/>
    </row>
    <row r="5596" spans="13:18" x14ac:dyDescent="0.25">
      <c r="M5596" s="20"/>
      <c r="N5596" s="20"/>
      <c r="O5596" s="20"/>
      <c r="P5596" s="20"/>
      <c r="Q5596" s="20"/>
      <c r="R5596" s="20"/>
    </row>
    <row r="5597" spans="13:18" x14ac:dyDescent="0.25">
      <c r="M5597" s="20"/>
      <c r="N5597" s="20"/>
      <c r="O5597" s="20"/>
      <c r="P5597" s="20"/>
      <c r="Q5597" s="20"/>
      <c r="R5597" s="20"/>
    </row>
    <row r="5598" spans="13:18" x14ac:dyDescent="0.25">
      <c r="M5598" s="20"/>
      <c r="N5598" s="20"/>
      <c r="O5598" s="20"/>
      <c r="P5598" s="20"/>
      <c r="Q5598" s="20"/>
      <c r="R5598" s="20"/>
    </row>
    <row r="5599" spans="13:18" x14ac:dyDescent="0.25">
      <c r="M5599" s="20"/>
      <c r="N5599" s="20"/>
      <c r="O5599" s="20"/>
      <c r="P5599" s="20"/>
      <c r="Q5599" s="20"/>
      <c r="R5599" s="20"/>
    </row>
    <row r="5600" spans="13:18" x14ac:dyDescent="0.25">
      <c r="M5600" s="20"/>
      <c r="N5600" s="20"/>
      <c r="O5600" s="20"/>
      <c r="P5600" s="20"/>
      <c r="Q5600" s="20"/>
      <c r="R5600" s="20"/>
    </row>
    <row r="5601" spans="13:18" x14ac:dyDescent="0.25">
      <c r="M5601" s="20"/>
      <c r="N5601" s="20"/>
      <c r="O5601" s="20"/>
      <c r="P5601" s="20"/>
      <c r="Q5601" s="20"/>
      <c r="R5601" s="20"/>
    </row>
    <row r="5602" spans="13:18" x14ac:dyDescent="0.25">
      <c r="M5602" s="20"/>
      <c r="N5602" s="20"/>
      <c r="O5602" s="20"/>
      <c r="P5602" s="20"/>
      <c r="Q5602" s="20"/>
      <c r="R5602" s="20"/>
    </row>
    <row r="5603" spans="13:18" x14ac:dyDescent="0.25">
      <c r="M5603" s="20"/>
      <c r="N5603" s="20"/>
      <c r="O5603" s="20"/>
      <c r="P5603" s="20"/>
      <c r="Q5603" s="20"/>
      <c r="R5603" s="20"/>
    </row>
    <row r="5604" spans="13:18" x14ac:dyDescent="0.25">
      <c r="M5604" s="20"/>
      <c r="N5604" s="20"/>
      <c r="O5604" s="20"/>
      <c r="P5604" s="20"/>
      <c r="Q5604" s="20"/>
      <c r="R5604" s="20"/>
    </row>
    <row r="5605" spans="13:18" x14ac:dyDescent="0.25">
      <c r="M5605" s="20"/>
      <c r="N5605" s="20"/>
      <c r="O5605" s="20"/>
      <c r="P5605" s="20"/>
      <c r="Q5605" s="20"/>
      <c r="R5605" s="20"/>
    </row>
    <row r="5606" spans="13:18" x14ac:dyDescent="0.25">
      <c r="M5606" s="20"/>
      <c r="N5606" s="20"/>
      <c r="O5606" s="20"/>
      <c r="P5606" s="20"/>
      <c r="Q5606" s="20"/>
      <c r="R5606" s="20"/>
    </row>
    <row r="5607" spans="13:18" x14ac:dyDescent="0.25">
      <c r="M5607" s="20"/>
      <c r="N5607" s="20"/>
      <c r="O5607" s="20"/>
      <c r="P5607" s="20"/>
      <c r="Q5607" s="20"/>
      <c r="R5607" s="20"/>
    </row>
    <row r="5608" spans="13:18" x14ac:dyDescent="0.25">
      <c r="M5608" s="20"/>
      <c r="N5608" s="20"/>
      <c r="O5608" s="20"/>
      <c r="P5608" s="20"/>
      <c r="Q5608" s="20"/>
      <c r="R5608" s="20"/>
    </row>
    <row r="5609" spans="13:18" x14ac:dyDescent="0.25">
      <c r="M5609" s="20"/>
      <c r="N5609" s="20"/>
      <c r="O5609" s="20"/>
      <c r="P5609" s="20"/>
      <c r="Q5609" s="20"/>
      <c r="R5609" s="20"/>
    </row>
    <row r="5610" spans="13:18" x14ac:dyDescent="0.25">
      <c r="M5610" s="20"/>
      <c r="N5610" s="20"/>
      <c r="O5610" s="20"/>
      <c r="P5610" s="20"/>
      <c r="Q5610" s="20"/>
      <c r="R5610" s="20"/>
    </row>
    <row r="5611" spans="13:18" x14ac:dyDescent="0.25">
      <c r="M5611" s="20"/>
      <c r="N5611" s="20"/>
      <c r="O5611" s="20"/>
      <c r="P5611" s="20"/>
      <c r="Q5611" s="20"/>
      <c r="R5611" s="20"/>
    </row>
    <row r="5612" spans="13:18" x14ac:dyDescent="0.25">
      <c r="M5612" s="20"/>
      <c r="N5612" s="20"/>
      <c r="O5612" s="20"/>
      <c r="P5612" s="20"/>
      <c r="Q5612" s="20"/>
      <c r="R5612" s="20"/>
    </row>
    <row r="5613" spans="13:18" x14ac:dyDescent="0.25">
      <c r="M5613" s="20"/>
      <c r="N5613" s="20"/>
      <c r="O5613" s="20"/>
      <c r="P5613" s="20"/>
      <c r="Q5613" s="20"/>
      <c r="R5613" s="20"/>
    </row>
    <row r="5614" spans="13:18" x14ac:dyDescent="0.25">
      <c r="M5614" s="20"/>
      <c r="N5614" s="20"/>
      <c r="O5614" s="20"/>
      <c r="P5614" s="20"/>
      <c r="Q5614" s="20"/>
      <c r="R5614" s="20"/>
    </row>
    <row r="5615" spans="13:18" x14ac:dyDescent="0.25">
      <c r="M5615" s="20"/>
      <c r="N5615" s="20"/>
      <c r="O5615" s="20"/>
      <c r="P5615" s="20"/>
      <c r="Q5615" s="20"/>
      <c r="R5615" s="20"/>
    </row>
    <row r="5616" spans="13:18" x14ac:dyDescent="0.25">
      <c r="M5616" s="20"/>
      <c r="N5616" s="20"/>
      <c r="O5616" s="20"/>
      <c r="P5616" s="20"/>
      <c r="Q5616" s="20"/>
      <c r="R5616" s="20"/>
    </row>
    <row r="5617" spans="13:18" x14ac:dyDescent="0.25">
      <c r="M5617" s="20"/>
      <c r="N5617" s="20"/>
      <c r="O5617" s="20"/>
      <c r="P5617" s="20"/>
      <c r="Q5617" s="20"/>
      <c r="R5617" s="20"/>
    </row>
    <row r="5618" spans="13:18" x14ac:dyDescent="0.25">
      <c r="M5618" s="20"/>
      <c r="N5618" s="20"/>
      <c r="O5618" s="20"/>
      <c r="P5618" s="20"/>
      <c r="Q5618" s="20"/>
      <c r="R5618" s="20"/>
    </row>
    <row r="5619" spans="13:18" x14ac:dyDescent="0.25">
      <c r="M5619" s="20"/>
      <c r="N5619" s="20"/>
      <c r="O5619" s="20"/>
      <c r="P5619" s="20"/>
      <c r="Q5619" s="20"/>
      <c r="R5619" s="20"/>
    </row>
    <row r="5620" spans="13:18" x14ac:dyDescent="0.25">
      <c r="M5620" s="20"/>
      <c r="N5620" s="20"/>
      <c r="O5620" s="20"/>
      <c r="P5620" s="20"/>
      <c r="Q5620" s="20"/>
      <c r="R5620" s="20"/>
    </row>
    <row r="5621" spans="13:18" x14ac:dyDescent="0.25">
      <c r="M5621" s="20"/>
      <c r="N5621" s="20"/>
      <c r="O5621" s="20"/>
      <c r="P5621" s="20"/>
      <c r="Q5621" s="20"/>
      <c r="R5621" s="20"/>
    </row>
    <row r="5622" spans="13:18" x14ac:dyDescent="0.25">
      <c r="M5622" s="20"/>
      <c r="N5622" s="20"/>
      <c r="O5622" s="20"/>
      <c r="P5622" s="20"/>
      <c r="Q5622" s="20"/>
      <c r="R5622" s="20"/>
    </row>
    <row r="5623" spans="13:18" x14ac:dyDescent="0.25">
      <c r="M5623" s="20"/>
      <c r="N5623" s="20"/>
      <c r="O5623" s="20"/>
      <c r="P5623" s="20"/>
      <c r="Q5623" s="20"/>
      <c r="R5623" s="20"/>
    </row>
    <row r="5624" spans="13:18" x14ac:dyDescent="0.25">
      <c r="M5624" s="20"/>
      <c r="N5624" s="20"/>
      <c r="O5624" s="20"/>
      <c r="P5624" s="20"/>
      <c r="Q5624" s="20"/>
      <c r="R5624" s="20"/>
    </row>
    <row r="5625" spans="13:18" x14ac:dyDescent="0.25">
      <c r="M5625" s="20"/>
      <c r="N5625" s="20"/>
      <c r="O5625" s="20"/>
      <c r="P5625" s="20"/>
      <c r="Q5625" s="20"/>
      <c r="R5625" s="20"/>
    </row>
    <row r="5626" spans="13:18" x14ac:dyDescent="0.25">
      <c r="M5626" s="20"/>
      <c r="N5626" s="20"/>
      <c r="O5626" s="20"/>
      <c r="P5626" s="20"/>
      <c r="Q5626" s="20"/>
      <c r="R5626" s="20"/>
    </row>
    <row r="5627" spans="13:18" x14ac:dyDescent="0.25">
      <c r="M5627" s="20"/>
      <c r="N5627" s="20"/>
      <c r="O5627" s="20"/>
      <c r="P5627" s="20"/>
      <c r="Q5627" s="20"/>
      <c r="R5627" s="20"/>
    </row>
    <row r="5628" spans="13:18" x14ac:dyDescent="0.25">
      <c r="M5628" s="20"/>
      <c r="N5628" s="20"/>
      <c r="O5628" s="20"/>
      <c r="P5628" s="20"/>
      <c r="Q5628" s="20"/>
      <c r="R5628" s="20"/>
    </row>
    <row r="5629" spans="13:18" x14ac:dyDescent="0.25">
      <c r="M5629" s="20"/>
      <c r="N5629" s="20"/>
      <c r="O5629" s="20"/>
      <c r="P5629" s="20"/>
      <c r="Q5629" s="20"/>
      <c r="R5629" s="20"/>
    </row>
    <row r="5630" spans="13:18" x14ac:dyDescent="0.25">
      <c r="M5630" s="20"/>
      <c r="N5630" s="20"/>
      <c r="O5630" s="20"/>
      <c r="P5630" s="20"/>
      <c r="Q5630" s="20"/>
      <c r="R5630" s="20"/>
    </row>
    <row r="5631" spans="13:18" x14ac:dyDescent="0.25">
      <c r="M5631" s="20"/>
      <c r="N5631" s="20"/>
      <c r="O5631" s="20"/>
      <c r="P5631" s="20"/>
      <c r="Q5631" s="20"/>
      <c r="R5631" s="20"/>
    </row>
    <row r="5632" spans="13:18" x14ac:dyDescent="0.25">
      <c r="M5632" s="20"/>
      <c r="N5632" s="20"/>
      <c r="O5632" s="20"/>
      <c r="P5632" s="20"/>
      <c r="Q5632" s="20"/>
      <c r="R5632" s="20"/>
    </row>
    <row r="5633" spans="13:18" x14ac:dyDescent="0.25">
      <c r="M5633" s="20"/>
      <c r="N5633" s="20"/>
      <c r="O5633" s="20"/>
      <c r="P5633" s="20"/>
      <c r="Q5633" s="20"/>
      <c r="R5633" s="20"/>
    </row>
    <row r="5634" spans="13:18" x14ac:dyDescent="0.25">
      <c r="M5634" s="20"/>
      <c r="N5634" s="20"/>
      <c r="O5634" s="20"/>
      <c r="P5634" s="20"/>
      <c r="Q5634" s="20"/>
      <c r="R5634" s="20"/>
    </row>
    <row r="5635" spans="13:18" x14ac:dyDescent="0.25">
      <c r="M5635" s="20"/>
      <c r="N5635" s="20"/>
      <c r="O5635" s="20"/>
      <c r="P5635" s="20"/>
      <c r="Q5635" s="20"/>
      <c r="R5635" s="20"/>
    </row>
    <row r="5636" spans="13:18" x14ac:dyDescent="0.25">
      <c r="M5636" s="20"/>
      <c r="N5636" s="20"/>
      <c r="O5636" s="20"/>
      <c r="P5636" s="20"/>
      <c r="Q5636" s="20"/>
      <c r="R5636" s="20"/>
    </row>
    <row r="5637" spans="13:18" x14ac:dyDescent="0.25">
      <c r="M5637" s="20"/>
      <c r="N5637" s="20"/>
      <c r="O5637" s="20"/>
      <c r="P5637" s="20"/>
      <c r="Q5637" s="20"/>
      <c r="R5637" s="20"/>
    </row>
    <row r="5638" spans="13:18" x14ac:dyDescent="0.25">
      <c r="M5638" s="20"/>
      <c r="N5638" s="20"/>
      <c r="O5638" s="20"/>
      <c r="P5638" s="20"/>
      <c r="Q5638" s="20"/>
      <c r="R5638" s="20"/>
    </row>
    <row r="5639" spans="13:18" x14ac:dyDescent="0.25">
      <c r="M5639" s="20"/>
      <c r="N5639" s="20"/>
      <c r="O5639" s="20"/>
      <c r="P5639" s="20"/>
      <c r="Q5639" s="20"/>
      <c r="R5639" s="20"/>
    </row>
    <row r="5640" spans="13:18" x14ac:dyDescent="0.25">
      <c r="M5640" s="20"/>
      <c r="N5640" s="20"/>
      <c r="O5640" s="20"/>
      <c r="P5640" s="20"/>
      <c r="Q5640" s="20"/>
      <c r="R5640" s="20"/>
    </row>
    <row r="5641" spans="13:18" x14ac:dyDescent="0.25">
      <c r="M5641" s="20"/>
      <c r="N5641" s="20"/>
      <c r="O5641" s="20"/>
      <c r="P5641" s="20"/>
      <c r="Q5641" s="20"/>
      <c r="R5641" s="20"/>
    </row>
    <row r="5642" spans="13:18" x14ac:dyDescent="0.25">
      <c r="M5642" s="20"/>
      <c r="N5642" s="20"/>
      <c r="O5642" s="20"/>
      <c r="P5642" s="20"/>
      <c r="Q5642" s="20"/>
      <c r="R5642" s="20"/>
    </row>
    <row r="5643" spans="13:18" x14ac:dyDescent="0.25">
      <c r="M5643" s="20"/>
      <c r="N5643" s="20"/>
      <c r="O5643" s="20"/>
      <c r="P5643" s="20"/>
      <c r="Q5643" s="20"/>
      <c r="R5643" s="20"/>
    </row>
    <row r="5644" spans="13:18" x14ac:dyDescent="0.25">
      <c r="M5644" s="20"/>
      <c r="N5644" s="20"/>
      <c r="O5644" s="20"/>
      <c r="P5644" s="20"/>
      <c r="Q5644" s="20"/>
      <c r="R5644" s="20"/>
    </row>
    <row r="5645" spans="13:18" x14ac:dyDescent="0.25">
      <c r="M5645" s="20"/>
      <c r="N5645" s="20"/>
      <c r="O5645" s="20"/>
      <c r="P5645" s="20"/>
      <c r="Q5645" s="20"/>
      <c r="R5645" s="20"/>
    </row>
    <row r="5646" spans="13:18" x14ac:dyDescent="0.25">
      <c r="M5646" s="20"/>
      <c r="N5646" s="20"/>
      <c r="O5646" s="20"/>
      <c r="P5646" s="20"/>
      <c r="Q5646" s="20"/>
      <c r="R5646" s="20"/>
    </row>
    <row r="5647" spans="13:18" x14ac:dyDescent="0.25">
      <c r="M5647" s="20"/>
      <c r="N5647" s="20"/>
      <c r="O5647" s="20"/>
      <c r="P5647" s="20"/>
      <c r="Q5647" s="20"/>
      <c r="R5647" s="20"/>
    </row>
    <row r="5648" spans="13:18" x14ac:dyDescent="0.25">
      <c r="M5648" s="20"/>
      <c r="N5648" s="20"/>
      <c r="O5648" s="20"/>
      <c r="P5648" s="20"/>
      <c r="Q5648" s="20"/>
      <c r="R5648" s="20"/>
    </row>
    <row r="5649" spans="13:18" x14ac:dyDescent="0.25">
      <c r="M5649" s="20"/>
      <c r="N5649" s="20"/>
      <c r="O5649" s="20"/>
      <c r="P5649" s="20"/>
      <c r="Q5649" s="20"/>
      <c r="R5649" s="20"/>
    </row>
    <row r="5650" spans="13:18" x14ac:dyDescent="0.25">
      <c r="M5650" s="20"/>
      <c r="N5650" s="20"/>
      <c r="O5650" s="20"/>
      <c r="P5650" s="20"/>
      <c r="Q5650" s="20"/>
      <c r="R5650" s="20"/>
    </row>
    <row r="5651" spans="13:18" x14ac:dyDescent="0.25">
      <c r="M5651" s="20"/>
      <c r="N5651" s="20"/>
      <c r="O5651" s="20"/>
      <c r="P5651" s="20"/>
      <c r="Q5651" s="20"/>
      <c r="R5651" s="20"/>
    </row>
    <row r="5652" spans="13:18" x14ac:dyDescent="0.25">
      <c r="M5652" s="20"/>
      <c r="N5652" s="20"/>
      <c r="O5652" s="20"/>
      <c r="P5652" s="20"/>
      <c r="Q5652" s="20"/>
      <c r="R5652" s="20"/>
    </row>
    <row r="5653" spans="13:18" x14ac:dyDescent="0.25">
      <c r="M5653" s="20"/>
      <c r="N5653" s="20"/>
      <c r="O5653" s="20"/>
      <c r="P5653" s="20"/>
      <c r="Q5653" s="20"/>
      <c r="R5653" s="20"/>
    </row>
    <row r="5654" spans="13:18" x14ac:dyDescent="0.25">
      <c r="M5654" s="20"/>
      <c r="N5654" s="20"/>
      <c r="O5654" s="20"/>
      <c r="P5654" s="20"/>
      <c r="Q5654" s="20"/>
      <c r="R5654" s="20"/>
    </row>
    <row r="5655" spans="13:18" x14ac:dyDescent="0.25">
      <c r="M5655" s="20"/>
      <c r="N5655" s="20"/>
      <c r="O5655" s="20"/>
      <c r="P5655" s="20"/>
      <c r="Q5655" s="20"/>
      <c r="R5655" s="20"/>
    </row>
    <row r="5656" spans="13:18" x14ac:dyDescent="0.25">
      <c r="M5656" s="20"/>
      <c r="N5656" s="20"/>
      <c r="O5656" s="20"/>
      <c r="P5656" s="20"/>
      <c r="Q5656" s="20"/>
      <c r="R5656" s="20"/>
    </row>
    <row r="5657" spans="13:18" x14ac:dyDescent="0.25">
      <c r="M5657" s="20"/>
      <c r="N5657" s="20"/>
      <c r="O5657" s="20"/>
      <c r="P5657" s="20"/>
      <c r="Q5657" s="20"/>
      <c r="R5657" s="20"/>
    </row>
    <row r="5658" spans="13:18" x14ac:dyDescent="0.25">
      <c r="M5658" s="20"/>
      <c r="N5658" s="20"/>
      <c r="O5658" s="20"/>
      <c r="P5658" s="20"/>
      <c r="Q5658" s="20"/>
      <c r="R5658" s="20"/>
    </row>
    <row r="5659" spans="13:18" x14ac:dyDescent="0.25">
      <c r="M5659" s="20"/>
      <c r="N5659" s="20"/>
      <c r="O5659" s="20"/>
      <c r="P5659" s="20"/>
      <c r="Q5659" s="20"/>
      <c r="R5659" s="20"/>
    </row>
    <row r="5660" spans="13:18" x14ac:dyDescent="0.25">
      <c r="M5660" s="20"/>
      <c r="N5660" s="20"/>
      <c r="O5660" s="20"/>
      <c r="P5660" s="20"/>
      <c r="Q5660" s="20"/>
      <c r="R5660" s="20"/>
    </row>
    <row r="5661" spans="13:18" x14ac:dyDescent="0.25">
      <c r="M5661" s="20"/>
      <c r="N5661" s="20"/>
      <c r="O5661" s="20"/>
      <c r="P5661" s="20"/>
      <c r="Q5661" s="20"/>
      <c r="R5661" s="20"/>
    </row>
    <row r="5662" spans="13:18" x14ac:dyDescent="0.25">
      <c r="M5662" s="20"/>
      <c r="N5662" s="20"/>
      <c r="O5662" s="20"/>
      <c r="P5662" s="20"/>
      <c r="Q5662" s="20"/>
      <c r="R5662" s="20"/>
    </row>
    <row r="5663" spans="13:18" x14ac:dyDescent="0.25">
      <c r="M5663" s="20"/>
      <c r="N5663" s="20"/>
      <c r="O5663" s="20"/>
      <c r="P5663" s="20"/>
      <c r="Q5663" s="20"/>
      <c r="R5663" s="20"/>
    </row>
    <row r="5664" spans="13:18" x14ac:dyDescent="0.25">
      <c r="M5664" s="20"/>
      <c r="N5664" s="20"/>
      <c r="O5664" s="20"/>
      <c r="P5664" s="20"/>
      <c r="Q5664" s="20"/>
      <c r="R5664" s="20"/>
    </row>
    <row r="5665" spans="13:18" x14ac:dyDescent="0.25">
      <c r="M5665" s="20"/>
      <c r="N5665" s="20"/>
      <c r="O5665" s="20"/>
      <c r="P5665" s="20"/>
      <c r="Q5665" s="20"/>
      <c r="R5665" s="20"/>
    </row>
    <row r="5666" spans="13:18" x14ac:dyDescent="0.25">
      <c r="M5666" s="20"/>
      <c r="N5666" s="20"/>
      <c r="O5666" s="20"/>
      <c r="P5666" s="20"/>
      <c r="Q5666" s="20"/>
      <c r="R5666" s="20"/>
    </row>
    <row r="5667" spans="13:18" x14ac:dyDescent="0.25">
      <c r="M5667" s="20"/>
      <c r="N5667" s="20"/>
      <c r="O5667" s="20"/>
      <c r="P5667" s="20"/>
      <c r="Q5667" s="20"/>
      <c r="R5667" s="20"/>
    </row>
    <row r="5668" spans="13:18" x14ac:dyDescent="0.25">
      <c r="M5668" s="20"/>
      <c r="N5668" s="20"/>
      <c r="O5668" s="20"/>
      <c r="P5668" s="20"/>
      <c r="Q5668" s="20"/>
      <c r="R5668" s="20"/>
    </row>
    <row r="5669" spans="13:18" x14ac:dyDescent="0.25">
      <c r="M5669" s="20"/>
      <c r="N5669" s="20"/>
      <c r="O5669" s="20"/>
      <c r="P5669" s="20"/>
      <c r="Q5669" s="20"/>
      <c r="R5669" s="20"/>
    </row>
    <row r="5670" spans="13:18" x14ac:dyDescent="0.25">
      <c r="M5670" s="20"/>
      <c r="N5670" s="20"/>
      <c r="O5670" s="20"/>
      <c r="P5670" s="20"/>
      <c r="Q5670" s="20"/>
      <c r="R5670" s="20"/>
    </row>
    <row r="5671" spans="13:18" x14ac:dyDescent="0.25">
      <c r="M5671" s="20"/>
      <c r="N5671" s="20"/>
      <c r="O5671" s="20"/>
      <c r="P5671" s="20"/>
      <c r="Q5671" s="20"/>
      <c r="R5671" s="20"/>
    </row>
    <row r="5672" spans="13:18" x14ac:dyDescent="0.25">
      <c r="M5672" s="20"/>
      <c r="N5672" s="20"/>
      <c r="O5672" s="20"/>
      <c r="P5672" s="20"/>
      <c r="Q5672" s="20"/>
      <c r="R5672" s="20"/>
    </row>
    <row r="5673" spans="13:18" x14ac:dyDescent="0.25">
      <c r="M5673" s="20"/>
      <c r="N5673" s="20"/>
      <c r="O5673" s="20"/>
      <c r="P5673" s="20"/>
      <c r="Q5673" s="20"/>
      <c r="R5673" s="20"/>
    </row>
    <row r="5674" spans="13:18" x14ac:dyDescent="0.25">
      <c r="M5674" s="20"/>
      <c r="N5674" s="20"/>
      <c r="O5674" s="20"/>
      <c r="P5674" s="20"/>
      <c r="Q5674" s="20"/>
      <c r="R5674" s="20"/>
    </row>
    <row r="5675" spans="13:18" x14ac:dyDescent="0.25">
      <c r="M5675" s="20"/>
      <c r="N5675" s="20"/>
      <c r="O5675" s="20"/>
      <c r="P5675" s="20"/>
      <c r="Q5675" s="20"/>
      <c r="R5675" s="20"/>
    </row>
    <row r="5676" spans="13:18" x14ac:dyDescent="0.25">
      <c r="M5676" s="20"/>
      <c r="N5676" s="20"/>
      <c r="O5676" s="20"/>
      <c r="P5676" s="20"/>
      <c r="Q5676" s="20"/>
      <c r="R5676" s="20"/>
    </row>
    <row r="5677" spans="13:18" x14ac:dyDescent="0.25">
      <c r="M5677" s="20"/>
      <c r="N5677" s="20"/>
      <c r="O5677" s="20"/>
      <c r="P5677" s="20"/>
      <c r="Q5677" s="20"/>
      <c r="R5677" s="20"/>
    </row>
    <row r="5678" spans="13:18" x14ac:dyDescent="0.25">
      <c r="M5678" s="20"/>
      <c r="N5678" s="20"/>
      <c r="O5678" s="20"/>
      <c r="P5678" s="20"/>
      <c r="Q5678" s="20"/>
      <c r="R5678" s="20"/>
    </row>
    <row r="5679" spans="13:18" x14ac:dyDescent="0.25">
      <c r="M5679" s="20"/>
      <c r="N5679" s="20"/>
      <c r="O5679" s="20"/>
      <c r="P5679" s="20"/>
      <c r="Q5679" s="20"/>
      <c r="R5679" s="20"/>
    </row>
    <row r="5680" spans="13:18" x14ac:dyDescent="0.25">
      <c r="M5680" s="20"/>
      <c r="N5680" s="20"/>
      <c r="O5680" s="20"/>
      <c r="P5680" s="20"/>
      <c r="Q5680" s="20"/>
      <c r="R5680" s="20"/>
    </row>
    <row r="5681" spans="13:18" x14ac:dyDescent="0.25">
      <c r="M5681" s="20"/>
      <c r="N5681" s="20"/>
      <c r="O5681" s="20"/>
      <c r="P5681" s="20"/>
      <c r="Q5681" s="20"/>
      <c r="R5681" s="20"/>
    </row>
    <row r="5682" spans="13:18" x14ac:dyDescent="0.25">
      <c r="M5682" s="20"/>
      <c r="N5682" s="20"/>
      <c r="O5682" s="20"/>
      <c r="P5682" s="20"/>
      <c r="Q5682" s="20"/>
      <c r="R5682" s="20"/>
    </row>
    <row r="5683" spans="13:18" x14ac:dyDescent="0.25">
      <c r="M5683" s="20"/>
      <c r="N5683" s="20"/>
      <c r="O5683" s="20"/>
      <c r="P5683" s="20"/>
      <c r="Q5683" s="20"/>
      <c r="R5683" s="20"/>
    </row>
  </sheetData>
  <phoneticPr fontId="6" type="noConversion"/>
  <pageMargins left="0.70866141732283472" right="0.70866141732283472" top="1.0236220472440944" bottom="1.0236220472440944" header="0.39370078740157483" footer="0.39370078740157483"/>
  <pageSetup paperSize="9" scale="75" orientation="landscape" r:id="rId1"/>
  <headerFooter alignWithMargins="0">
    <oddFooter>&amp;L&amp;"Frutiger 57Cn,Standard"&amp;8
Santander Consumer Bank AG
Santander-Platz 1
41061 Mönchengladbach</oddFooter>
  </headerFooter>
  <colBreaks count="1" manualBreakCount="1">
    <brk id="1" max="43"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Q2243"/>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21.1796875" style="4" customWidth="1"/>
    <col min="5" max="5" width="20.81640625" style="4"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29.179687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336</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137"/>
      <c r="C12" s="137"/>
      <c r="D12" s="20"/>
      <c r="E12" s="20"/>
      <c r="F12" s="20"/>
      <c r="G12" s="20"/>
      <c r="H12" s="20"/>
      <c r="I12" s="20"/>
      <c r="J12" s="20"/>
      <c r="K12" s="75"/>
      <c r="M12" s="20"/>
      <c r="N12" s="20"/>
      <c r="O12" s="20"/>
      <c r="P12" s="20"/>
      <c r="Q12" s="20"/>
    </row>
    <row r="13" spans="1:17" ht="29.5" thickBot="1" x14ac:dyDescent="0.3">
      <c r="A13" s="29"/>
      <c r="B13" s="13"/>
      <c r="C13" s="12"/>
      <c r="D13" s="308" t="s">
        <v>460</v>
      </c>
      <c r="E13" s="343" t="s">
        <v>75</v>
      </c>
      <c r="F13" s="265" t="s">
        <v>196</v>
      </c>
      <c r="G13" s="289" t="s">
        <v>61</v>
      </c>
      <c r="H13" s="344" t="s">
        <v>197</v>
      </c>
      <c r="I13" s="20"/>
      <c r="J13" s="20"/>
      <c r="K13" s="139"/>
      <c r="M13" s="171"/>
      <c r="N13" s="142"/>
      <c r="O13" s="172"/>
      <c r="P13" s="305"/>
      <c r="Q13" s="305"/>
    </row>
    <row r="14" spans="1:17" x14ac:dyDescent="0.25">
      <c r="A14" s="29"/>
      <c r="B14" s="13"/>
      <c r="C14" s="12"/>
      <c r="D14" s="367" t="s">
        <v>512</v>
      </c>
      <c r="E14" s="368">
        <v>3377925.4500000016</v>
      </c>
      <c r="F14" s="369">
        <v>1.8881696170978352E-3</v>
      </c>
      <c r="G14" s="370">
        <v>164</v>
      </c>
      <c r="H14" s="371">
        <v>8.9170658503564106E-4</v>
      </c>
      <c r="I14" s="20"/>
      <c r="J14" s="20"/>
      <c r="K14" s="139"/>
      <c r="M14" s="372"/>
      <c r="N14" s="373"/>
      <c r="O14" s="374"/>
      <c r="P14" s="375"/>
      <c r="Q14" s="374"/>
    </row>
    <row r="15" spans="1:17" x14ac:dyDescent="0.25">
      <c r="A15" s="29"/>
      <c r="B15" s="13"/>
      <c r="C15" s="12"/>
      <c r="D15" s="376" t="s">
        <v>513</v>
      </c>
      <c r="E15" s="377">
        <v>131525535.0400002</v>
      </c>
      <c r="F15" s="378">
        <v>7.3519242153513173E-2</v>
      </c>
      <c r="G15" s="379">
        <v>12707</v>
      </c>
      <c r="H15" s="380">
        <v>6.9090948634438362E-2</v>
      </c>
      <c r="I15" s="20"/>
      <c r="J15" s="20"/>
      <c r="K15" s="139"/>
      <c r="M15" s="372"/>
      <c r="N15" s="373"/>
      <c r="O15" s="374"/>
      <c r="P15" s="375"/>
      <c r="Q15" s="374"/>
    </row>
    <row r="16" spans="1:17" x14ac:dyDescent="0.25">
      <c r="A16" s="29"/>
      <c r="B16" s="13"/>
      <c r="C16" s="12"/>
      <c r="D16" s="376" t="s">
        <v>514</v>
      </c>
      <c r="E16" s="377">
        <v>386063517.0099988</v>
      </c>
      <c r="F16" s="378">
        <v>0.21579913881409452</v>
      </c>
      <c r="G16" s="379">
        <v>39234</v>
      </c>
      <c r="H16" s="380">
        <v>0.2133244887639533</v>
      </c>
      <c r="I16" s="20"/>
      <c r="J16" s="20"/>
      <c r="K16" s="139"/>
      <c r="M16" s="372"/>
      <c r="N16" s="373"/>
      <c r="O16" s="374"/>
      <c r="P16" s="375"/>
      <c r="Q16" s="374"/>
    </row>
    <row r="17" spans="1:17" x14ac:dyDescent="0.25">
      <c r="A17" s="29"/>
      <c r="B17" s="13"/>
      <c r="C17" s="12"/>
      <c r="D17" s="376" t="s">
        <v>515</v>
      </c>
      <c r="E17" s="377">
        <v>655908090.60000408</v>
      </c>
      <c r="F17" s="378">
        <v>0.36663500915320119</v>
      </c>
      <c r="G17" s="379">
        <v>69259</v>
      </c>
      <c r="H17" s="380">
        <v>0.3765774778840455</v>
      </c>
      <c r="I17" s="20"/>
      <c r="J17" s="20"/>
      <c r="K17" s="139"/>
      <c r="M17" s="372"/>
      <c r="N17" s="373"/>
      <c r="O17" s="374"/>
      <c r="P17" s="375"/>
      <c r="Q17" s="374"/>
    </row>
    <row r="18" spans="1:17" x14ac:dyDescent="0.25">
      <c r="A18" s="29"/>
      <c r="B18" s="13"/>
      <c r="C18" s="12"/>
      <c r="D18" s="376" t="s">
        <v>516</v>
      </c>
      <c r="E18" s="377">
        <v>291271192.67999661</v>
      </c>
      <c r="F18" s="378">
        <v>0.16281277502859595</v>
      </c>
      <c r="G18" s="379">
        <v>33099</v>
      </c>
      <c r="H18" s="380">
        <v>0.17996705035423588</v>
      </c>
      <c r="I18" s="20"/>
      <c r="J18" s="20"/>
      <c r="K18" s="139"/>
      <c r="M18" s="372"/>
      <c r="N18" s="373"/>
      <c r="O18" s="374"/>
      <c r="P18" s="375"/>
      <c r="Q18" s="374"/>
    </row>
    <row r="19" spans="1:17" x14ac:dyDescent="0.25">
      <c r="A19" s="29"/>
      <c r="B19" s="13"/>
      <c r="C19" s="12"/>
      <c r="D19" s="376" t="s">
        <v>517</v>
      </c>
      <c r="E19" s="377">
        <v>185185148.74000072</v>
      </c>
      <c r="F19" s="378">
        <v>0.10351352525811743</v>
      </c>
      <c r="G19" s="379">
        <v>16603</v>
      </c>
      <c r="H19" s="380">
        <v>9.0274417264309445E-2</v>
      </c>
      <c r="I19" s="20"/>
      <c r="J19" s="20"/>
      <c r="K19" s="139"/>
      <c r="M19" s="372"/>
      <c r="N19" s="373"/>
      <c r="O19" s="374"/>
      <c r="P19" s="375"/>
      <c r="Q19" s="374"/>
    </row>
    <row r="20" spans="1:17" x14ac:dyDescent="0.25">
      <c r="A20" s="29"/>
      <c r="B20" s="13"/>
      <c r="C20" s="12"/>
      <c r="D20" s="376" t="s">
        <v>518</v>
      </c>
      <c r="E20" s="377">
        <v>93504442.900000155</v>
      </c>
      <c r="F20" s="378">
        <v>5.2266472650377649E-2</v>
      </c>
      <c r="G20" s="379">
        <v>8524</v>
      </c>
      <c r="H20" s="380">
        <v>4.6346993480754904E-2</v>
      </c>
      <c r="I20" s="20"/>
      <c r="J20" s="20"/>
      <c r="K20" s="139"/>
      <c r="M20" s="372"/>
      <c r="N20" s="373"/>
      <c r="O20" s="374"/>
      <c r="P20" s="375"/>
      <c r="Q20" s="374"/>
    </row>
    <row r="21" spans="1:17" x14ac:dyDescent="0.25">
      <c r="A21" s="29"/>
      <c r="B21" s="13"/>
      <c r="C21" s="12"/>
      <c r="D21" s="376" t="s">
        <v>519</v>
      </c>
      <c r="E21" s="377">
        <v>21649949.960000049</v>
      </c>
      <c r="F21" s="378">
        <v>1.2101740648586714E-2</v>
      </c>
      <c r="G21" s="379">
        <v>2170</v>
      </c>
      <c r="H21" s="380">
        <v>1.1798800545898422E-2</v>
      </c>
      <c r="I21" s="20"/>
      <c r="J21" s="20"/>
      <c r="K21" s="139"/>
      <c r="M21" s="372"/>
      <c r="N21" s="373"/>
      <c r="O21" s="374"/>
      <c r="P21" s="375"/>
      <c r="Q21" s="374"/>
    </row>
    <row r="22" spans="1:17" x14ac:dyDescent="0.25">
      <c r="A22" s="29"/>
      <c r="B22" s="13"/>
      <c r="C22" s="12"/>
      <c r="D22" s="376" t="s">
        <v>520</v>
      </c>
      <c r="E22" s="377">
        <v>16067903.909999993</v>
      </c>
      <c r="F22" s="378">
        <v>8.9815268046574206E-3</v>
      </c>
      <c r="G22" s="379">
        <v>1749</v>
      </c>
      <c r="H22" s="380">
        <v>9.5097244952886354E-3</v>
      </c>
      <c r="I22" s="20"/>
      <c r="J22" s="20"/>
      <c r="K22" s="139"/>
      <c r="M22" s="372"/>
      <c r="N22" s="373"/>
      <c r="O22" s="374"/>
      <c r="P22" s="375"/>
      <c r="Q22" s="374"/>
    </row>
    <row r="23" spans="1:17" x14ac:dyDescent="0.25">
      <c r="A23" s="29"/>
      <c r="B23" s="13"/>
      <c r="C23" s="12"/>
      <c r="D23" s="376" t="s">
        <v>521</v>
      </c>
      <c r="E23" s="377">
        <v>3071528.2400000016</v>
      </c>
      <c r="F23" s="378">
        <v>1.7169018045753461E-3</v>
      </c>
      <c r="G23" s="379">
        <v>279</v>
      </c>
      <c r="H23" s="380">
        <v>1.5169886416155113E-3</v>
      </c>
      <c r="I23" s="381"/>
      <c r="J23" s="20"/>
      <c r="K23" s="139"/>
      <c r="M23" s="372"/>
      <c r="N23" s="373"/>
      <c r="O23" s="374"/>
      <c r="P23" s="375"/>
      <c r="Q23" s="374"/>
    </row>
    <row r="24" spans="1:17" x14ac:dyDescent="0.25">
      <c r="A24" s="29"/>
      <c r="B24" s="13"/>
      <c r="C24" s="12"/>
      <c r="D24" s="376" t="s">
        <v>522</v>
      </c>
      <c r="E24" s="377">
        <v>622815.9800000001</v>
      </c>
      <c r="F24" s="378">
        <v>3.4813740797003459E-4</v>
      </c>
      <c r="G24" s="379">
        <v>57</v>
      </c>
      <c r="H24" s="380">
        <v>3.0992241065263133E-4</v>
      </c>
      <c r="I24" s="20"/>
      <c r="J24" s="20"/>
      <c r="K24" s="139"/>
      <c r="M24" s="372"/>
      <c r="N24" s="373"/>
      <c r="O24" s="374"/>
      <c r="P24" s="375"/>
      <c r="Q24" s="374"/>
    </row>
    <row r="25" spans="1:17" ht="12.75" customHeight="1" x14ac:dyDescent="0.25">
      <c r="A25" s="29"/>
      <c r="B25" s="13"/>
      <c r="C25" s="12"/>
      <c r="D25" s="382" t="s">
        <v>523</v>
      </c>
      <c r="E25" s="377">
        <v>498751.04000000004</v>
      </c>
      <c r="F25" s="378">
        <v>2.787884381000613E-4</v>
      </c>
      <c r="G25" s="379">
        <v>50</v>
      </c>
      <c r="H25" s="380">
        <v>2.718617637303784E-4</v>
      </c>
      <c r="I25" s="383"/>
      <c r="J25" s="20"/>
      <c r="K25" s="139"/>
      <c r="M25" s="384"/>
      <c r="N25" s="373"/>
      <c r="O25" s="374"/>
      <c r="P25" s="375"/>
      <c r="Q25" s="374"/>
    </row>
    <row r="26" spans="1:17" ht="12.75" customHeight="1" thickBot="1" x14ac:dyDescent="0.3">
      <c r="A26" s="29"/>
      <c r="B26" s="13"/>
      <c r="C26" s="12"/>
      <c r="D26" s="382" t="s">
        <v>524</v>
      </c>
      <c r="E26" s="377">
        <v>247904.97000000003</v>
      </c>
      <c r="F26" s="378">
        <v>1.3857222108958921E-4</v>
      </c>
      <c r="G26" s="379">
        <v>22</v>
      </c>
      <c r="H26" s="380">
        <v>1.1961917604136648E-4</v>
      </c>
      <c r="I26" s="383"/>
      <c r="J26" s="20"/>
      <c r="K26" s="139"/>
      <c r="M26" s="384"/>
      <c r="N26" s="373"/>
      <c r="O26" s="374"/>
      <c r="P26" s="375"/>
      <c r="Q26" s="374"/>
    </row>
    <row r="27" spans="1:17" ht="14" thickTop="1" thickBot="1" x14ac:dyDescent="0.3">
      <c r="A27" s="29"/>
      <c r="B27" s="13"/>
      <c r="C27" s="12"/>
      <c r="D27" s="337" t="s">
        <v>35</v>
      </c>
      <c r="E27" s="320">
        <f>SUM(E14:E26)</f>
        <v>1788994706.5200007</v>
      </c>
      <c r="F27" s="385">
        <f>ROUND(SUM(F14:F26),0)</f>
        <v>1</v>
      </c>
      <c r="G27" s="386">
        <f>SUM(G14:G26)</f>
        <v>183917</v>
      </c>
      <c r="H27" s="387">
        <f>SUM(H14:H26)</f>
        <v>1</v>
      </c>
      <c r="I27" s="20"/>
      <c r="J27" s="20"/>
      <c r="K27" s="139"/>
      <c r="M27" s="23"/>
      <c r="N27" s="324"/>
      <c r="O27" s="388"/>
      <c r="P27" s="389"/>
      <c r="Q27" s="388"/>
    </row>
    <row r="28" spans="1:17" x14ac:dyDescent="0.25">
      <c r="A28" s="29"/>
      <c r="B28" s="13"/>
      <c r="C28" s="12"/>
      <c r="D28" s="5"/>
      <c r="E28" s="390"/>
      <c r="F28" s="5"/>
      <c r="G28" s="5"/>
      <c r="H28" s="5"/>
      <c r="I28" s="20"/>
      <c r="J28" s="138"/>
      <c r="K28" s="139"/>
      <c r="N28" s="165"/>
    </row>
    <row r="29" spans="1:17" x14ac:dyDescent="0.25">
      <c r="A29" s="29"/>
      <c r="B29" s="13"/>
      <c r="C29" s="12"/>
      <c r="E29" s="182"/>
      <c r="F29" s="5"/>
      <c r="G29" s="391"/>
      <c r="H29" s="5"/>
      <c r="I29" s="20"/>
      <c r="J29" s="138"/>
      <c r="K29" s="139"/>
      <c r="N29" s="182"/>
      <c r="P29" s="392"/>
    </row>
    <row r="30" spans="1:17" ht="13.5" thickBot="1" x14ac:dyDescent="0.3">
      <c r="A30" s="29"/>
      <c r="B30" s="13"/>
      <c r="C30" s="12"/>
      <c r="D30" s="393" t="s">
        <v>73</v>
      </c>
      <c r="E30" s="393" t="s">
        <v>8</v>
      </c>
      <c r="F30" s="5"/>
      <c r="G30" s="5"/>
      <c r="H30" s="5"/>
      <c r="I30" s="20"/>
      <c r="J30" s="138"/>
      <c r="K30" s="139"/>
      <c r="M30" s="323"/>
      <c r="N30" s="323"/>
    </row>
    <row r="31" spans="1:17" ht="13" thickBot="1" x14ac:dyDescent="0.3">
      <c r="A31" s="29"/>
      <c r="B31" s="13"/>
      <c r="C31" s="12"/>
      <c r="D31" s="329" t="s">
        <v>67</v>
      </c>
      <c r="E31" s="394">
        <v>4.0618154879535184E-2</v>
      </c>
      <c r="F31" s="5"/>
      <c r="G31" s="395"/>
      <c r="H31" s="395"/>
      <c r="I31" s="20"/>
      <c r="J31" s="138"/>
      <c r="K31" s="139"/>
      <c r="M31" s="396"/>
      <c r="N31" s="397"/>
      <c r="P31" s="395"/>
      <c r="Q31" s="395"/>
    </row>
    <row r="32" spans="1:17" x14ac:dyDescent="0.25">
      <c r="A32" s="29"/>
      <c r="B32" s="13"/>
      <c r="C32" s="12"/>
      <c r="D32" s="398"/>
      <c r="E32" s="397"/>
      <c r="F32" s="5"/>
      <c r="G32" s="399"/>
      <c r="H32" s="399"/>
      <c r="I32" s="20"/>
      <c r="J32" s="138"/>
      <c r="K32" s="139"/>
      <c r="M32" s="398"/>
      <c r="N32" s="397"/>
      <c r="P32" s="399"/>
      <c r="Q32" s="399"/>
    </row>
    <row r="33" spans="1:17" ht="14.5" x14ac:dyDescent="0.25">
      <c r="A33" s="29"/>
      <c r="B33" s="13"/>
      <c r="C33" s="12"/>
      <c r="D33" s="366" t="s">
        <v>459</v>
      </c>
      <c r="E33" s="397"/>
      <c r="F33" s="5"/>
      <c r="G33" s="5"/>
      <c r="H33" s="5"/>
      <c r="I33" s="20"/>
      <c r="J33" s="138"/>
      <c r="K33" s="139"/>
      <c r="M33" s="231"/>
      <c r="N33" s="397"/>
    </row>
    <row r="34" spans="1:17" x14ac:dyDescent="0.25">
      <c r="A34" s="29"/>
      <c r="B34" s="13"/>
      <c r="C34" s="12"/>
      <c r="D34" s="231"/>
      <c r="E34" s="400"/>
      <c r="F34" s="5"/>
      <c r="G34" s="5"/>
      <c r="H34" s="5"/>
      <c r="I34" s="20"/>
      <c r="J34" s="138"/>
      <c r="K34" s="139"/>
      <c r="M34" s="231"/>
      <c r="N34" s="397"/>
    </row>
    <row r="35" spans="1:17" x14ac:dyDescent="0.25">
      <c r="A35" s="29"/>
      <c r="B35" s="13"/>
      <c r="C35" s="12"/>
      <c r="D35" s="231"/>
      <c r="E35" s="400"/>
      <c r="F35" s="5"/>
      <c r="G35" s="5"/>
      <c r="H35" s="5"/>
      <c r="I35" s="20"/>
      <c r="J35" s="138"/>
      <c r="K35" s="139"/>
      <c r="M35" s="231"/>
      <c r="N35" s="397"/>
    </row>
    <row r="36" spans="1:17" x14ac:dyDescent="0.25">
      <c r="A36" s="29"/>
      <c r="B36" s="13"/>
      <c r="C36" s="12"/>
      <c r="D36" s="20"/>
      <c r="E36" s="20"/>
      <c r="F36" s="20"/>
      <c r="G36" s="20"/>
      <c r="H36" s="20"/>
      <c r="I36" s="20"/>
      <c r="J36" s="138"/>
      <c r="K36" s="139"/>
    </row>
    <row r="37" spans="1:17" ht="12" customHeight="1" x14ac:dyDescent="0.25">
      <c r="A37" s="29"/>
      <c r="B37" s="13"/>
      <c r="C37" s="12"/>
      <c r="D37" s="401"/>
      <c r="E37" s="20"/>
      <c r="F37" s="20"/>
      <c r="G37" s="20"/>
      <c r="H37" s="20"/>
      <c r="I37" s="20"/>
      <c r="J37" s="20"/>
      <c r="K37" s="139"/>
      <c r="M37" s="401"/>
    </row>
    <row r="38" spans="1:17" x14ac:dyDescent="0.25">
      <c r="A38" s="29"/>
      <c r="B38" s="13"/>
      <c r="C38" s="12"/>
      <c r="D38" s="20"/>
      <c r="E38" s="20"/>
      <c r="F38" s="20"/>
      <c r="G38" s="20"/>
      <c r="H38" s="20"/>
      <c r="I38" s="138"/>
      <c r="J38" s="20"/>
      <c r="K38" s="139"/>
    </row>
    <row r="39" spans="1:17" ht="14.5" x14ac:dyDescent="0.25">
      <c r="A39" s="29"/>
      <c r="B39" s="13"/>
      <c r="C39" s="12"/>
      <c r="D39" s="171"/>
      <c r="E39" s="142"/>
      <c r="F39" s="172"/>
      <c r="G39" s="305"/>
      <c r="H39" s="305"/>
      <c r="I39" s="138"/>
      <c r="J39" s="20"/>
      <c r="K39" s="139"/>
      <c r="L39" s="20"/>
      <c r="M39" s="171"/>
      <c r="N39" s="142"/>
      <c r="O39" s="172"/>
      <c r="P39" s="305"/>
      <c r="Q39" s="305"/>
    </row>
    <row r="40" spans="1:17" s="20" customFormat="1" x14ac:dyDescent="0.25">
      <c r="A40" s="29"/>
      <c r="B40" s="13"/>
      <c r="C40" s="12"/>
      <c r="D40" s="402"/>
      <c r="E40" s="373"/>
      <c r="F40" s="374"/>
      <c r="G40" s="375"/>
      <c r="H40" s="374"/>
      <c r="I40" s="138"/>
      <c r="K40" s="139"/>
      <c r="M40" s="402"/>
      <c r="N40" s="373"/>
      <c r="O40" s="374"/>
      <c r="P40" s="375"/>
      <c r="Q40" s="374"/>
    </row>
    <row r="41" spans="1:17" s="20" customFormat="1" x14ac:dyDescent="0.25">
      <c r="A41" s="29"/>
      <c r="B41" s="13"/>
      <c r="C41" s="12"/>
      <c r="D41" s="402"/>
      <c r="E41" s="373"/>
      <c r="F41" s="374"/>
      <c r="G41" s="375"/>
      <c r="H41" s="374"/>
      <c r="I41" s="138"/>
      <c r="K41" s="139"/>
      <c r="M41" s="402"/>
      <c r="N41" s="373"/>
      <c r="O41" s="374"/>
      <c r="P41" s="375"/>
      <c r="Q41" s="374"/>
    </row>
    <row r="42" spans="1:17" s="33" customFormat="1" ht="15" customHeight="1" x14ac:dyDescent="0.25">
      <c r="A42" s="32"/>
      <c r="B42" s="13"/>
      <c r="C42" s="12"/>
      <c r="D42" s="23"/>
      <c r="E42" s="324"/>
      <c r="F42" s="388"/>
      <c r="G42" s="389"/>
      <c r="H42" s="388"/>
      <c r="I42" s="138"/>
      <c r="K42" s="75"/>
      <c r="M42" s="23"/>
      <c r="N42" s="324"/>
      <c r="O42" s="388"/>
      <c r="P42" s="389"/>
      <c r="Q42" s="388"/>
    </row>
    <row r="43" spans="1:17" s="33" customFormat="1" x14ac:dyDescent="0.25">
      <c r="A43" s="32"/>
      <c r="B43" s="13"/>
      <c r="C43" s="12"/>
      <c r="D43" s="152"/>
      <c r="E43" s="12"/>
      <c r="F43" s="153"/>
      <c r="G43" s="154"/>
      <c r="H43" s="153"/>
      <c r="I43" s="138"/>
      <c r="K43" s="75"/>
      <c r="M43" s="152"/>
      <c r="N43" s="12"/>
      <c r="O43" s="153"/>
      <c r="P43" s="154"/>
      <c r="Q43" s="153"/>
    </row>
    <row r="44" spans="1:17" s="33" customFormat="1" x14ac:dyDescent="0.25">
      <c r="A44" s="32"/>
      <c r="B44" s="13"/>
      <c r="C44" s="12"/>
      <c r="D44" s="152"/>
      <c r="E44" s="12"/>
      <c r="F44" s="153"/>
      <c r="G44" s="154"/>
      <c r="H44" s="153"/>
      <c r="I44" s="138"/>
      <c r="K44" s="75"/>
      <c r="M44" s="152"/>
      <c r="N44" s="12"/>
      <c r="O44" s="153"/>
      <c r="P44" s="154"/>
      <c r="Q44" s="153"/>
    </row>
    <row r="45" spans="1:17" s="33" customFormat="1" x14ac:dyDescent="0.25">
      <c r="A45" s="32"/>
      <c r="B45" s="13"/>
      <c r="C45" s="12"/>
      <c r="D45" s="152"/>
      <c r="E45" s="12"/>
      <c r="F45" s="153"/>
      <c r="G45" s="154"/>
      <c r="H45" s="153"/>
      <c r="I45" s="138"/>
      <c r="K45" s="75"/>
      <c r="M45" s="152"/>
      <c r="N45" s="12"/>
      <c r="O45" s="153"/>
      <c r="P45" s="154"/>
      <c r="Q45" s="153"/>
    </row>
    <row r="46" spans="1:17" s="20" customFormat="1" x14ac:dyDescent="0.25">
      <c r="A46" s="35"/>
      <c r="B46" s="26"/>
      <c r="C46" s="10"/>
      <c r="D46" s="197"/>
      <c r="E46" s="10"/>
      <c r="F46" s="198"/>
      <c r="G46" s="199"/>
      <c r="H46" s="198"/>
      <c r="I46" s="200"/>
      <c r="J46" s="36"/>
      <c r="K46" s="151"/>
      <c r="M46" s="152"/>
      <c r="N46" s="12"/>
      <c r="O46" s="153"/>
      <c r="P46" s="154"/>
      <c r="Q46" s="153"/>
    </row>
    <row r="47" spans="1:17" s="20" customFormat="1" x14ac:dyDescent="0.25">
      <c r="B47" s="13"/>
      <c r="C47" s="12"/>
      <c r="D47" s="152"/>
      <c r="E47" s="12"/>
      <c r="F47" s="153"/>
      <c r="G47" s="154"/>
      <c r="H47" s="153"/>
      <c r="I47" s="138"/>
      <c r="M47" s="152"/>
      <c r="N47" s="12"/>
      <c r="O47" s="153"/>
      <c r="P47" s="154"/>
      <c r="Q47" s="153"/>
    </row>
    <row r="48" spans="1:17" s="20" customFormat="1" x14ac:dyDescent="0.25">
      <c r="B48" s="13"/>
      <c r="C48" s="12"/>
      <c r="D48" s="152"/>
      <c r="E48" s="12"/>
      <c r="F48" s="153"/>
      <c r="G48" s="154"/>
      <c r="H48" s="153"/>
      <c r="I48" s="138"/>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20" customFormat="1" x14ac:dyDescent="0.25">
      <c r="B50" s="13"/>
      <c r="C50" s="12"/>
      <c r="D50" s="152"/>
      <c r="E50" s="12"/>
      <c r="F50" s="153"/>
      <c r="G50" s="154"/>
      <c r="H50" s="153"/>
      <c r="I50" s="138"/>
      <c r="M50" s="152"/>
      <c r="N50" s="12"/>
      <c r="O50" s="153"/>
      <c r="P50" s="154"/>
      <c r="Q50" s="153"/>
    </row>
    <row r="51" spans="2:17" s="20" customFormat="1" x14ac:dyDescent="0.25">
      <c r="B51" s="13"/>
      <c r="C51" s="12"/>
      <c r="D51" s="152"/>
      <c r="E51" s="12"/>
      <c r="F51" s="153"/>
      <c r="G51" s="154"/>
      <c r="H51" s="153"/>
      <c r="I51" s="138"/>
      <c r="M51" s="152"/>
      <c r="N51" s="12"/>
      <c r="O51" s="153"/>
      <c r="P51" s="154"/>
      <c r="Q51" s="153"/>
    </row>
    <row r="52" spans="2:17" s="20" customFormat="1" x14ac:dyDescent="0.25">
      <c r="B52" s="13"/>
      <c r="C52" s="12"/>
      <c r="D52" s="152"/>
      <c r="E52" s="12"/>
      <c r="F52" s="153"/>
      <c r="G52" s="154"/>
      <c r="H52" s="153"/>
      <c r="I52" s="138"/>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5"/>
      <c r="E74" s="156"/>
      <c r="F74" s="181"/>
      <c r="G74" s="158"/>
      <c r="H74" s="181"/>
      <c r="I74" s="138"/>
      <c r="M74" s="155"/>
      <c r="N74" s="156"/>
      <c r="O74" s="181"/>
      <c r="P74" s="158"/>
      <c r="Q74" s="181"/>
    </row>
    <row r="75" spans="2:17" s="20" customFormat="1" x14ac:dyDescent="0.25">
      <c r="B75" s="13"/>
      <c r="C75" s="12"/>
      <c r="D75" s="155"/>
      <c r="E75" s="155"/>
      <c r="F75" s="155"/>
      <c r="G75" s="155"/>
      <c r="H75" s="155"/>
      <c r="I75" s="138"/>
      <c r="M75" s="155"/>
      <c r="N75" s="155"/>
      <c r="O75" s="155"/>
      <c r="P75" s="155"/>
      <c r="Q75" s="155"/>
    </row>
    <row r="76" spans="2:17" s="20" customFormat="1" x14ac:dyDescent="0.25">
      <c r="B76" s="13"/>
      <c r="C76" s="12"/>
      <c r="D76" s="155"/>
      <c r="E76" s="155"/>
      <c r="F76" s="155"/>
      <c r="G76" s="155"/>
      <c r="H76" s="155"/>
      <c r="I76" s="138"/>
      <c r="M76" s="155"/>
      <c r="N76" s="155"/>
      <c r="O76" s="155"/>
      <c r="P76" s="155"/>
      <c r="Q76" s="155"/>
    </row>
    <row r="77" spans="2:17" s="20" customFormat="1" x14ac:dyDescent="0.25">
      <c r="B77" s="13"/>
      <c r="C77" s="12"/>
      <c r="D77" s="159"/>
      <c r="E77" s="182"/>
      <c r="F77" s="155"/>
      <c r="G77" s="155"/>
      <c r="H77" s="155"/>
      <c r="I77" s="138"/>
      <c r="M77" s="159"/>
      <c r="N77" s="182"/>
      <c r="O77" s="155"/>
      <c r="P77" s="155"/>
      <c r="Q77" s="155"/>
    </row>
    <row r="78" spans="2:17" s="20" customFormat="1" x14ac:dyDescent="0.25">
      <c r="B78" s="13"/>
      <c r="C78" s="12"/>
      <c r="D78" s="156"/>
      <c r="E78" s="182"/>
      <c r="F78" s="155"/>
      <c r="G78" s="155"/>
      <c r="H78" s="155"/>
      <c r="I78" s="138"/>
      <c r="M78" s="156"/>
      <c r="N78" s="182"/>
      <c r="O78" s="155"/>
      <c r="P78" s="155"/>
      <c r="Q78" s="155"/>
    </row>
    <row r="79" spans="2:17" s="20" customFormat="1" x14ac:dyDescent="0.25">
      <c r="B79" s="13"/>
      <c r="C79" s="12"/>
      <c r="D79" s="155"/>
      <c r="E79" s="182"/>
      <c r="F79" s="155"/>
      <c r="G79" s="155"/>
      <c r="H79" s="155"/>
      <c r="I79" s="138"/>
      <c r="M79" s="155"/>
      <c r="N79" s="182"/>
      <c r="O79" s="155"/>
      <c r="P79" s="155"/>
      <c r="Q79" s="155"/>
    </row>
    <row r="80" spans="2:17" s="20" customFormat="1" ht="14" x14ac:dyDescent="0.25">
      <c r="B80" s="155"/>
      <c r="C80" s="156"/>
      <c r="D80" s="161"/>
      <c r="E80" s="161"/>
      <c r="F80" s="161"/>
      <c r="G80" s="161"/>
      <c r="H80" s="161"/>
      <c r="I80" s="138"/>
      <c r="M80" s="161"/>
      <c r="N80" s="161"/>
      <c r="O80" s="161"/>
      <c r="P80" s="161"/>
      <c r="Q80" s="161"/>
    </row>
    <row r="81" spans="2:17" s="20" customFormat="1" ht="14" x14ac:dyDescent="0.25">
      <c r="B81" s="33"/>
      <c r="C81" s="33"/>
      <c r="D81" s="161"/>
      <c r="E81" s="161"/>
      <c r="F81" s="161"/>
      <c r="G81" s="161"/>
      <c r="H81" s="161"/>
      <c r="I81" s="138"/>
      <c r="M81" s="161"/>
      <c r="N81" s="161"/>
      <c r="O81" s="161"/>
      <c r="P81" s="161"/>
      <c r="Q81" s="161"/>
    </row>
    <row r="82" spans="2:17" s="20" customFormat="1" ht="14" x14ac:dyDescent="0.25">
      <c r="B82" s="33"/>
      <c r="C82" s="33"/>
      <c r="D82" s="162"/>
      <c r="E82" s="183"/>
      <c r="F82" s="161"/>
      <c r="G82" s="161"/>
      <c r="H82" s="161"/>
      <c r="I82" s="138"/>
      <c r="M82" s="162"/>
      <c r="N82" s="183"/>
      <c r="O82" s="161"/>
      <c r="P82" s="161"/>
      <c r="Q82" s="161"/>
    </row>
    <row r="83" spans="2:17" s="20" customFormat="1" ht="14" x14ac:dyDescent="0.25">
      <c r="B83" s="159"/>
      <c r="C83" s="182"/>
      <c r="D83" s="164"/>
      <c r="E83" s="183"/>
      <c r="F83" s="161"/>
      <c r="G83" s="161"/>
      <c r="H83" s="161"/>
      <c r="I83" s="138"/>
      <c r="M83" s="164"/>
      <c r="N83" s="183"/>
      <c r="O83" s="161"/>
      <c r="P83" s="161"/>
      <c r="Q83" s="161"/>
    </row>
    <row r="84" spans="2:17" s="20" customFormat="1" ht="14" x14ac:dyDescent="0.25">
      <c r="B84" s="165"/>
      <c r="C84" s="182"/>
      <c r="D84" s="161"/>
      <c r="E84" s="183"/>
      <c r="F84" s="161"/>
      <c r="G84" s="161"/>
      <c r="H84" s="161"/>
      <c r="I84" s="138"/>
      <c r="M84" s="161"/>
      <c r="N84" s="183"/>
      <c r="O84" s="161"/>
      <c r="P84" s="161"/>
      <c r="Q84" s="161"/>
    </row>
    <row r="85" spans="2:17" s="20" customFormat="1" x14ac:dyDescent="0.25">
      <c r="C85" s="182"/>
      <c r="I85" s="138"/>
    </row>
    <row r="86" spans="2:17" s="20" customFormat="1" x14ac:dyDescent="0.25">
      <c r="I86" s="138"/>
    </row>
    <row r="87" spans="2:17" s="20" customFormat="1" x14ac:dyDescent="0.25">
      <c r="I87" s="138"/>
    </row>
    <row r="88" spans="2:17" s="20" customFormat="1" x14ac:dyDescent="0.25">
      <c r="I88" s="138"/>
    </row>
    <row r="89" spans="2:17" s="20" customFormat="1" x14ac:dyDescent="0.25">
      <c r="I89" s="138"/>
    </row>
    <row r="90" spans="2:17" s="20" customFormat="1" x14ac:dyDescent="0.25">
      <c r="I90" s="138"/>
    </row>
    <row r="91" spans="2:17" s="20" customFormat="1" x14ac:dyDescent="0.25">
      <c r="I91" s="138"/>
    </row>
    <row r="92" spans="2:17" s="20" customFormat="1" x14ac:dyDescent="0.25">
      <c r="I92" s="138"/>
    </row>
    <row r="93" spans="2:17" s="20" customFormat="1" x14ac:dyDescent="0.25">
      <c r="I93" s="138"/>
    </row>
    <row r="94" spans="2:17" s="20" customFormat="1" x14ac:dyDescent="0.25">
      <c r="I94" s="138"/>
    </row>
    <row r="95" spans="2:17" s="20" customFormat="1" x14ac:dyDescent="0.25">
      <c r="I95" s="138"/>
    </row>
    <row r="96" spans="2:17"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sheetData>
  <phoneticPr fontId="6" type="noConversion"/>
  <pageMargins left="0.70866141732283472" right="0.70866141732283472" top="1.0236220472440944" bottom="1.0236220472440944" header="0.39370078740157483" footer="0.39370078740157483"/>
  <pageSetup paperSize="9" scale="72" orientation="landscape" r:id="rId1"/>
  <headerFooter alignWithMargins="0">
    <oddFooter>&amp;L&amp;"Frutiger 57Cn,Standard"&amp;8
Santander Consumer Bank AG
Santander-Platz 1
41061 Mönchengladbach</oddFooter>
  </headerFooter>
  <rowBreaks count="1" manualBreakCount="1">
    <brk id="45" max="11" man="1"/>
  </rowBreaks>
  <colBreaks count="1" manualBreakCount="1">
    <brk id="1" max="48"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M260"/>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337</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366" t="s">
        <v>459</v>
      </c>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colBreaks count="1" manualBreakCount="1">
    <brk id="1" max="4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pageSetUpPr fitToPage="1"/>
  </sheetPr>
  <dimension ref="A1:Q2249"/>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18.81640625" style="4" customWidth="1"/>
    <col min="5" max="5" width="20.81640625" style="4"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18.8164062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338</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20"/>
      <c r="D12" s="20"/>
      <c r="E12" s="20"/>
      <c r="F12" s="20"/>
      <c r="G12" s="187"/>
      <c r="H12" s="187"/>
      <c r="I12" s="20"/>
      <c r="K12" s="75"/>
      <c r="M12" s="20"/>
      <c r="N12" s="20"/>
      <c r="O12" s="20"/>
      <c r="P12" s="187"/>
      <c r="Q12" s="187"/>
    </row>
    <row r="13" spans="1:17" s="5" customFormat="1" ht="29.5" thickBot="1" x14ac:dyDescent="0.3">
      <c r="A13" s="32"/>
      <c r="B13" s="304"/>
      <c r="C13" s="20"/>
      <c r="D13" s="308" t="s">
        <v>80</v>
      </c>
      <c r="E13" s="343" t="s">
        <v>75</v>
      </c>
      <c r="F13" s="265" t="s">
        <v>196</v>
      </c>
      <c r="G13" s="289" t="s">
        <v>61</v>
      </c>
      <c r="H13" s="344" t="s">
        <v>197</v>
      </c>
      <c r="I13" s="138"/>
      <c r="K13" s="75"/>
      <c r="M13" s="171"/>
      <c r="N13" s="142"/>
      <c r="O13" s="172"/>
      <c r="P13" s="305"/>
      <c r="Q13" s="305"/>
    </row>
    <row r="14" spans="1:17" s="5" customFormat="1" x14ac:dyDescent="0.25">
      <c r="A14" s="32"/>
      <c r="B14" s="137"/>
      <c r="C14" s="137"/>
      <c r="D14" s="345" t="s">
        <v>525</v>
      </c>
      <c r="E14" s="346">
        <v>5726147.870000001</v>
      </c>
      <c r="F14" s="347">
        <v>3.2007628916569135E-3</v>
      </c>
      <c r="G14" s="348">
        <v>387</v>
      </c>
      <c r="H14" s="349">
        <v>2.1042100512731286E-3</v>
      </c>
      <c r="I14" s="138"/>
      <c r="K14" s="75"/>
      <c r="M14" s="350"/>
      <c r="N14" s="342"/>
      <c r="O14" s="339"/>
      <c r="P14" s="340"/>
      <c r="Q14" s="339"/>
    </row>
    <row r="15" spans="1:17" x14ac:dyDescent="0.25">
      <c r="A15" s="29"/>
      <c r="B15" s="13"/>
      <c r="C15" s="12"/>
      <c r="D15" s="351" t="s">
        <v>526</v>
      </c>
      <c r="E15" s="352">
        <v>74521291.290000036</v>
      </c>
      <c r="F15" s="353">
        <v>4.1655400666310009E-2</v>
      </c>
      <c r="G15" s="354">
        <v>4992</v>
      </c>
      <c r="H15" s="355">
        <v>2.7142678490840975E-2</v>
      </c>
      <c r="I15" s="138"/>
      <c r="K15" s="139"/>
      <c r="M15" s="350"/>
      <c r="N15" s="342"/>
      <c r="O15" s="339"/>
      <c r="P15" s="340"/>
      <c r="Q15" s="339"/>
    </row>
    <row r="16" spans="1:17" x14ac:dyDescent="0.25">
      <c r="A16" s="29"/>
      <c r="B16" s="13"/>
      <c r="C16" s="12"/>
      <c r="D16" s="351" t="s">
        <v>527</v>
      </c>
      <c r="E16" s="352">
        <v>127863979.43000007</v>
      </c>
      <c r="F16" s="353">
        <v>7.1472530893465572E-2</v>
      </c>
      <c r="G16" s="354">
        <v>9324</v>
      </c>
      <c r="H16" s="355">
        <v>5.0696781700440958E-2</v>
      </c>
      <c r="I16" s="138"/>
      <c r="K16" s="139"/>
      <c r="M16" s="350"/>
      <c r="N16" s="342"/>
      <c r="O16" s="339"/>
      <c r="P16" s="340"/>
      <c r="Q16" s="339"/>
    </row>
    <row r="17" spans="1:17" x14ac:dyDescent="0.25">
      <c r="A17" s="29"/>
      <c r="B17" s="13"/>
      <c r="C17" s="12"/>
      <c r="D17" s="356" t="s">
        <v>528</v>
      </c>
      <c r="E17" s="352">
        <v>157525647.08000022</v>
      </c>
      <c r="F17" s="353">
        <v>8.8052606587316062E-2</v>
      </c>
      <c r="G17" s="354">
        <v>12302</v>
      </c>
      <c r="H17" s="355">
        <v>6.6888868348222302E-2</v>
      </c>
      <c r="I17" s="138"/>
      <c r="K17" s="139"/>
      <c r="M17" s="357"/>
      <c r="N17" s="342"/>
      <c r="O17" s="339"/>
      <c r="P17" s="340"/>
      <c r="Q17" s="339"/>
    </row>
    <row r="18" spans="1:17" x14ac:dyDescent="0.25">
      <c r="A18" s="29"/>
      <c r="B18" s="13"/>
      <c r="C18" s="12"/>
      <c r="D18" s="356" t="s">
        <v>529</v>
      </c>
      <c r="E18" s="352">
        <v>197694726.33000016</v>
      </c>
      <c r="F18" s="353">
        <v>0.11050604320375915</v>
      </c>
      <c r="G18" s="354">
        <v>15398</v>
      </c>
      <c r="H18" s="355">
        <v>8.3722548758407331E-2</v>
      </c>
      <c r="I18" s="138"/>
      <c r="K18" s="139"/>
      <c r="M18" s="357"/>
      <c r="N18" s="342"/>
      <c r="O18" s="339"/>
      <c r="P18" s="340"/>
      <c r="Q18" s="339"/>
    </row>
    <row r="19" spans="1:17" x14ac:dyDescent="0.25">
      <c r="A19" s="29"/>
      <c r="B19" s="13"/>
      <c r="C19" s="12"/>
      <c r="D19" s="356" t="s">
        <v>530</v>
      </c>
      <c r="E19" s="352">
        <v>227412866.07000068</v>
      </c>
      <c r="F19" s="353">
        <v>0.12711768527944103</v>
      </c>
      <c r="G19" s="354">
        <v>18848</v>
      </c>
      <c r="H19" s="355">
        <v>0.10248101045580343</v>
      </c>
      <c r="I19" s="138"/>
      <c r="K19" s="139"/>
      <c r="M19" s="357"/>
      <c r="N19" s="342"/>
      <c r="O19" s="339"/>
      <c r="P19" s="340"/>
      <c r="Q19" s="339"/>
    </row>
    <row r="20" spans="1:17" x14ac:dyDescent="0.25">
      <c r="A20" s="29"/>
      <c r="B20" s="13"/>
      <c r="C20" s="12"/>
      <c r="D20" s="356" t="s">
        <v>531</v>
      </c>
      <c r="E20" s="352">
        <v>182544092.97999942</v>
      </c>
      <c r="F20" s="353">
        <v>0.10203724601012641</v>
      </c>
      <c r="G20" s="354">
        <v>16956</v>
      </c>
      <c r="H20" s="355">
        <v>9.2193761316245917E-2</v>
      </c>
      <c r="I20" s="138"/>
      <c r="K20" s="139"/>
      <c r="M20" s="357"/>
      <c r="N20" s="342"/>
      <c r="O20" s="339"/>
      <c r="P20" s="340"/>
      <c r="Q20" s="339"/>
    </row>
    <row r="21" spans="1:17" x14ac:dyDescent="0.25">
      <c r="A21" s="29"/>
      <c r="B21" s="13"/>
      <c r="C21" s="12"/>
      <c r="D21" s="356" t="s">
        <v>532</v>
      </c>
      <c r="E21" s="352">
        <v>144034537.1500009</v>
      </c>
      <c r="F21" s="353">
        <v>8.0511438421289314E-2</v>
      </c>
      <c r="G21" s="354">
        <v>14565</v>
      </c>
      <c r="H21" s="355">
        <v>7.9193331774659217E-2</v>
      </c>
      <c r="I21" s="138"/>
      <c r="K21" s="139"/>
      <c r="M21" s="357"/>
      <c r="N21" s="342"/>
      <c r="O21" s="339"/>
      <c r="P21" s="340"/>
      <c r="Q21" s="339"/>
    </row>
    <row r="22" spans="1:17" x14ac:dyDescent="0.25">
      <c r="A22" s="29"/>
      <c r="B22" s="13"/>
      <c r="C22" s="12"/>
      <c r="D22" s="358" t="s">
        <v>533</v>
      </c>
      <c r="E22" s="352">
        <v>139043577.33999974</v>
      </c>
      <c r="F22" s="353">
        <v>7.7721625912727119E-2</v>
      </c>
      <c r="G22" s="354">
        <v>14550</v>
      </c>
      <c r="H22" s="355">
        <v>7.9111773245540112E-2</v>
      </c>
      <c r="I22" s="138"/>
      <c r="K22" s="139"/>
      <c r="M22" s="359"/>
      <c r="N22" s="342"/>
      <c r="O22" s="339"/>
      <c r="P22" s="340"/>
      <c r="Q22" s="339"/>
    </row>
    <row r="23" spans="1:17" x14ac:dyDescent="0.25">
      <c r="A23" s="29"/>
      <c r="B23" s="13"/>
      <c r="C23" s="12"/>
      <c r="D23" s="360" t="s">
        <v>534</v>
      </c>
      <c r="E23" s="352">
        <v>141973851.90000036</v>
      </c>
      <c r="F23" s="353">
        <v>7.9359570703352353E-2</v>
      </c>
      <c r="G23" s="354">
        <v>15697</v>
      </c>
      <c r="H23" s="355">
        <v>8.5348282105514983E-2</v>
      </c>
      <c r="I23" s="138"/>
      <c r="K23" s="139"/>
      <c r="M23" s="361"/>
      <c r="N23" s="342"/>
      <c r="O23" s="339"/>
      <c r="P23" s="340"/>
      <c r="Q23" s="339"/>
    </row>
    <row r="24" spans="1:17" ht="12.75" customHeight="1" x14ac:dyDescent="0.25">
      <c r="A24" s="29"/>
      <c r="B24" s="13"/>
      <c r="C24" s="12"/>
      <c r="D24" s="360" t="s">
        <v>535</v>
      </c>
      <c r="E24" s="352">
        <v>112458082.39000008</v>
      </c>
      <c r="F24" s="353">
        <v>6.2861048151871782E-2</v>
      </c>
      <c r="G24" s="354">
        <v>14063</v>
      </c>
      <c r="H24" s="355">
        <v>7.6463839666806227E-2</v>
      </c>
      <c r="I24" s="138"/>
      <c r="K24" s="139"/>
      <c r="M24" s="361"/>
      <c r="N24" s="342"/>
      <c r="O24" s="339"/>
      <c r="P24" s="340"/>
      <c r="Q24" s="339"/>
    </row>
    <row r="25" spans="1:17" ht="12.75" customHeight="1" x14ac:dyDescent="0.25">
      <c r="A25" s="29"/>
      <c r="B25" s="13"/>
      <c r="C25" s="12"/>
      <c r="D25" s="360" t="s">
        <v>536</v>
      </c>
      <c r="E25" s="352">
        <v>78777081.290000111</v>
      </c>
      <c r="F25" s="353">
        <v>4.4034272993036146E-2</v>
      </c>
      <c r="G25" s="354">
        <v>11169</v>
      </c>
      <c r="H25" s="355">
        <v>6.072848078209192E-2</v>
      </c>
      <c r="I25" s="138"/>
      <c r="K25" s="139"/>
      <c r="M25" s="361"/>
      <c r="N25" s="342"/>
      <c r="O25" s="339"/>
      <c r="P25" s="340"/>
      <c r="Q25" s="339"/>
    </row>
    <row r="26" spans="1:17" ht="12.75" customHeight="1" x14ac:dyDescent="0.25">
      <c r="A26" s="29"/>
      <c r="B26" s="13"/>
      <c r="C26" s="12"/>
      <c r="D26" s="360" t="s">
        <v>537</v>
      </c>
      <c r="E26" s="352">
        <v>73401498.639999628</v>
      </c>
      <c r="F26" s="353">
        <v>4.1029466645421467E-2</v>
      </c>
      <c r="G26" s="354">
        <v>10169</v>
      </c>
      <c r="H26" s="355">
        <v>5.5291245507484356E-2</v>
      </c>
      <c r="I26" s="138"/>
      <c r="K26" s="139"/>
      <c r="M26" s="361"/>
      <c r="N26" s="342"/>
      <c r="O26" s="339"/>
      <c r="P26" s="340"/>
      <c r="Q26" s="339"/>
    </row>
    <row r="27" spans="1:17" ht="12.75" customHeight="1" x14ac:dyDescent="0.25">
      <c r="A27" s="29"/>
      <c r="B27" s="13"/>
      <c r="C27" s="12"/>
      <c r="D27" s="360" t="s">
        <v>538</v>
      </c>
      <c r="E27" s="352">
        <v>54261994.670000173</v>
      </c>
      <c r="F27" s="353">
        <v>3.0330997890737628E-2</v>
      </c>
      <c r="G27" s="354">
        <v>8286</v>
      </c>
      <c r="H27" s="355">
        <v>4.5052931485398302E-2</v>
      </c>
      <c r="I27" s="138"/>
      <c r="K27" s="139"/>
      <c r="M27" s="361"/>
      <c r="N27" s="342"/>
      <c r="O27" s="339"/>
      <c r="P27" s="340"/>
      <c r="Q27" s="339"/>
    </row>
    <row r="28" spans="1:17" ht="12.75" customHeight="1" x14ac:dyDescent="0.25">
      <c r="A28" s="29"/>
      <c r="B28" s="13"/>
      <c r="C28" s="12"/>
      <c r="D28" s="360" t="s">
        <v>539</v>
      </c>
      <c r="E28" s="352">
        <v>21927683.829999994</v>
      </c>
      <c r="F28" s="353">
        <v>1.2256986423762982E-2</v>
      </c>
      <c r="G28" s="354">
        <v>4373</v>
      </c>
      <c r="H28" s="355">
        <v>2.3777029855858892E-2</v>
      </c>
      <c r="I28" s="138"/>
      <c r="K28" s="139"/>
      <c r="M28" s="361"/>
      <c r="N28" s="342"/>
      <c r="O28" s="339"/>
      <c r="P28" s="340"/>
      <c r="Q28" s="339"/>
    </row>
    <row r="29" spans="1:17" ht="12.75" customHeight="1" x14ac:dyDescent="0.25">
      <c r="A29" s="29"/>
      <c r="B29" s="13"/>
      <c r="C29" s="12"/>
      <c r="D29" s="360" t="s">
        <v>540</v>
      </c>
      <c r="E29" s="352">
        <v>16772256.410000019</v>
      </c>
      <c r="F29" s="353">
        <v>9.3752409377585375E-3</v>
      </c>
      <c r="G29" s="354">
        <v>3801</v>
      </c>
      <c r="H29" s="355">
        <v>2.0666931278783364E-2</v>
      </c>
      <c r="I29" s="138"/>
      <c r="K29" s="139"/>
      <c r="M29" s="361"/>
      <c r="N29" s="342"/>
      <c r="O29" s="339"/>
      <c r="P29" s="340"/>
      <c r="Q29" s="339"/>
    </row>
    <row r="30" spans="1:17" ht="12.75" customHeight="1" x14ac:dyDescent="0.25">
      <c r="A30" s="29"/>
      <c r="B30" s="13"/>
      <c r="C30" s="12"/>
      <c r="D30" s="360" t="s">
        <v>541</v>
      </c>
      <c r="E30" s="352">
        <v>12934802.760000015</v>
      </c>
      <c r="F30" s="353">
        <v>7.2302073968462622E-3</v>
      </c>
      <c r="G30" s="354">
        <v>2888</v>
      </c>
      <c r="H30" s="355">
        <v>1.5702735473066654E-2</v>
      </c>
      <c r="I30" s="138"/>
      <c r="K30" s="139"/>
      <c r="M30" s="361"/>
      <c r="N30" s="342"/>
      <c r="O30" s="339"/>
      <c r="P30" s="340"/>
      <c r="Q30" s="339"/>
    </row>
    <row r="31" spans="1:17" ht="12.75" customHeight="1" x14ac:dyDescent="0.25">
      <c r="A31" s="29"/>
      <c r="B31" s="13"/>
      <c r="C31" s="12"/>
      <c r="D31" s="360" t="s">
        <v>542</v>
      </c>
      <c r="E31" s="352">
        <v>8584015.270000007</v>
      </c>
      <c r="F31" s="353">
        <v>4.7982340242345711E-3</v>
      </c>
      <c r="G31" s="354">
        <v>2037</v>
      </c>
      <c r="H31" s="355">
        <v>1.1075648254375615E-2</v>
      </c>
      <c r="I31" s="138"/>
      <c r="K31" s="139"/>
      <c r="M31" s="361"/>
      <c r="N31" s="342"/>
      <c r="O31" s="339"/>
      <c r="P31" s="340"/>
      <c r="Q31" s="339"/>
    </row>
    <row r="32" spans="1:17" ht="12.75" customHeight="1" x14ac:dyDescent="0.25">
      <c r="A32" s="29"/>
      <c r="B32" s="13"/>
      <c r="C32" s="12"/>
      <c r="D32" s="360" t="s">
        <v>543</v>
      </c>
      <c r="E32" s="352">
        <v>4221533.299999998</v>
      </c>
      <c r="F32" s="353">
        <v>2.3597237513417451E-3</v>
      </c>
      <c r="G32" s="354">
        <v>1175</v>
      </c>
      <c r="H32" s="355">
        <v>6.3887514476638919E-3</v>
      </c>
      <c r="I32" s="138"/>
      <c r="K32" s="139"/>
      <c r="M32" s="361"/>
      <c r="N32" s="342"/>
      <c r="O32" s="339"/>
      <c r="P32" s="340"/>
      <c r="Q32" s="339"/>
    </row>
    <row r="33" spans="1:17" ht="12.75" customHeight="1" thickBot="1" x14ac:dyDescent="0.3">
      <c r="A33" s="29"/>
      <c r="B33" s="13"/>
      <c r="C33" s="12"/>
      <c r="D33" s="360" t="s">
        <v>544</v>
      </c>
      <c r="E33" s="352">
        <v>7315040.520000007</v>
      </c>
      <c r="F33" s="353">
        <v>4.0889112155224018E-3</v>
      </c>
      <c r="G33" s="354">
        <v>2937</v>
      </c>
      <c r="H33" s="355">
        <v>1.5969160001522424E-2</v>
      </c>
      <c r="I33" s="138"/>
      <c r="K33" s="139"/>
      <c r="M33" s="361"/>
      <c r="N33" s="342"/>
      <c r="O33" s="339"/>
      <c r="P33" s="340"/>
      <c r="Q33" s="339"/>
    </row>
    <row r="34" spans="1:17" ht="14" thickTop="1" thickBot="1" x14ac:dyDescent="0.3">
      <c r="A34" s="29"/>
      <c r="B34" s="13"/>
      <c r="C34" s="12"/>
      <c r="D34" s="337" t="s">
        <v>35</v>
      </c>
      <c r="E34" s="320">
        <f>SUM(E14:E33)</f>
        <v>1788994706.5200014</v>
      </c>
      <c r="F34" s="362">
        <f>ROUND(SUM(F14:F33),0)</f>
        <v>1</v>
      </c>
      <c r="G34" s="284">
        <f>SUM(G14:G33)</f>
        <v>183917</v>
      </c>
      <c r="H34" s="322">
        <f>SUM(H14:H33)</f>
        <v>1</v>
      </c>
      <c r="I34" s="138"/>
      <c r="J34" s="138"/>
      <c r="K34" s="139"/>
      <c r="M34" s="23"/>
      <c r="N34" s="324"/>
      <c r="O34" s="363"/>
      <c r="P34" s="326"/>
      <c r="Q34" s="325"/>
    </row>
    <row r="35" spans="1:17" ht="13" x14ac:dyDescent="0.25">
      <c r="A35" s="29"/>
      <c r="B35" s="13"/>
      <c r="C35" s="12"/>
      <c r="D35" s="364"/>
      <c r="E35" s="365"/>
      <c r="F35" s="363"/>
      <c r="G35" s="221"/>
      <c r="H35" s="178"/>
      <c r="I35" s="138"/>
      <c r="J35" s="138"/>
      <c r="K35" s="139"/>
      <c r="M35" s="23"/>
      <c r="N35" s="324"/>
      <c r="O35" s="363"/>
      <c r="P35" s="326"/>
      <c r="Q35" s="325"/>
    </row>
    <row r="36" spans="1:17" ht="13" x14ac:dyDescent="0.25">
      <c r="A36" s="29"/>
      <c r="B36" s="13"/>
      <c r="C36" s="12"/>
      <c r="D36" s="23"/>
      <c r="E36" s="324"/>
      <c r="F36" s="363"/>
      <c r="G36" s="221"/>
      <c r="H36" s="178"/>
      <c r="I36" s="138"/>
      <c r="J36" s="138"/>
      <c r="K36" s="139"/>
      <c r="M36" s="23"/>
      <c r="N36" s="324"/>
      <c r="O36" s="363"/>
      <c r="P36" s="326"/>
      <c r="Q36" s="325"/>
    </row>
    <row r="37" spans="1:17" ht="13.5" thickBot="1" x14ac:dyDescent="0.3">
      <c r="A37" s="29"/>
      <c r="B37" s="13"/>
      <c r="C37" s="12"/>
      <c r="D37" s="327" t="s">
        <v>73</v>
      </c>
      <c r="E37" s="327"/>
      <c r="F37" s="5"/>
      <c r="G37" s="5"/>
      <c r="H37" s="5"/>
      <c r="I37" s="138"/>
      <c r="J37" s="138"/>
      <c r="K37" s="139"/>
      <c r="N37" s="328"/>
    </row>
    <row r="38" spans="1:17" ht="13" thickBot="1" x14ac:dyDescent="0.3">
      <c r="A38" s="29"/>
      <c r="B38" s="13"/>
      <c r="C38" s="12"/>
      <c r="D38" s="329" t="s">
        <v>78</v>
      </c>
      <c r="E38" s="338">
        <v>45.036027886854143</v>
      </c>
      <c r="F38" s="5"/>
      <c r="G38" s="5"/>
      <c r="H38" s="5"/>
      <c r="I38" s="138"/>
      <c r="J38" s="138"/>
      <c r="K38" s="139"/>
      <c r="N38" s="328"/>
    </row>
    <row r="39" spans="1:17" x14ac:dyDescent="0.25">
      <c r="A39" s="29"/>
      <c r="B39" s="13"/>
      <c r="C39" s="12"/>
      <c r="D39" s="156"/>
      <c r="E39" s="182"/>
      <c r="F39" s="5"/>
      <c r="G39" s="5"/>
      <c r="H39" s="5"/>
      <c r="I39" s="138"/>
      <c r="J39" s="138"/>
      <c r="K39" s="139"/>
      <c r="N39" s="328"/>
    </row>
    <row r="40" spans="1:17" x14ac:dyDescent="0.25">
      <c r="A40" s="29"/>
      <c r="B40" s="13"/>
      <c r="C40" s="12"/>
      <c r="D40" s="155"/>
      <c r="E40" s="182"/>
      <c r="F40" s="5"/>
      <c r="G40" s="5"/>
      <c r="H40" s="5"/>
      <c r="I40" s="138"/>
      <c r="J40" s="138"/>
      <c r="K40" s="139"/>
      <c r="N40" s="328"/>
    </row>
    <row r="41" spans="1:17" x14ac:dyDescent="0.25">
      <c r="A41" s="29"/>
      <c r="B41" s="13"/>
      <c r="C41" s="12"/>
      <c r="D41" s="33"/>
      <c r="E41" s="328"/>
      <c r="F41" s="5"/>
      <c r="G41" s="5"/>
      <c r="H41" s="5"/>
      <c r="I41" s="138"/>
      <c r="J41" s="138"/>
      <c r="K41" s="139"/>
      <c r="N41" s="328"/>
    </row>
    <row r="42" spans="1:17" x14ac:dyDescent="0.25">
      <c r="A42" s="29"/>
      <c r="B42" s="13"/>
      <c r="C42" s="12"/>
      <c r="D42" s="33"/>
      <c r="E42" s="328"/>
      <c r="F42" s="5"/>
      <c r="G42" s="5"/>
      <c r="H42" s="5"/>
      <c r="I42" s="138"/>
      <c r="J42" s="138"/>
      <c r="K42" s="139"/>
      <c r="N42" s="328"/>
    </row>
    <row r="43" spans="1:17" x14ac:dyDescent="0.25">
      <c r="A43" s="29"/>
      <c r="B43" s="13"/>
      <c r="C43" s="12"/>
      <c r="D43" s="33"/>
      <c r="E43" s="328"/>
      <c r="F43" s="5"/>
      <c r="G43" s="5"/>
      <c r="H43" s="5"/>
      <c r="I43" s="138"/>
      <c r="J43" s="138"/>
      <c r="K43" s="139"/>
      <c r="N43" s="328"/>
    </row>
    <row r="44" spans="1:17" x14ac:dyDescent="0.25">
      <c r="A44" s="29"/>
      <c r="B44" s="13"/>
      <c r="C44" s="12"/>
      <c r="D44" s="33"/>
      <c r="E44" s="328"/>
      <c r="F44" s="5"/>
      <c r="G44" s="5"/>
      <c r="H44" s="5"/>
      <c r="I44" s="138"/>
      <c r="J44" s="138"/>
      <c r="K44" s="139"/>
      <c r="N44" s="328"/>
    </row>
    <row r="45" spans="1:17" x14ac:dyDescent="0.25">
      <c r="A45" s="29"/>
      <c r="B45" s="13"/>
      <c r="C45" s="12"/>
      <c r="D45" s="33"/>
      <c r="E45" s="328"/>
      <c r="F45" s="5"/>
      <c r="G45" s="5"/>
      <c r="H45" s="5"/>
      <c r="I45" s="138"/>
      <c r="J45" s="138"/>
      <c r="K45" s="139"/>
      <c r="N45" s="328"/>
    </row>
    <row r="46" spans="1:17" x14ac:dyDescent="0.25">
      <c r="A46" s="35"/>
      <c r="B46" s="26"/>
      <c r="C46" s="10"/>
      <c r="D46" s="197"/>
      <c r="E46" s="10"/>
      <c r="F46" s="198"/>
      <c r="G46" s="199"/>
      <c r="H46" s="198"/>
      <c r="I46" s="200"/>
      <c r="J46" s="36"/>
      <c r="K46" s="151"/>
      <c r="M46" s="152"/>
      <c r="N46" s="12"/>
      <c r="O46" s="153"/>
      <c r="P46" s="154"/>
      <c r="Q46" s="153"/>
    </row>
    <row r="47" spans="1:17" x14ac:dyDescent="0.25">
      <c r="A47" s="67"/>
      <c r="B47" s="13"/>
      <c r="C47" s="12"/>
      <c r="D47" s="152"/>
      <c r="E47" s="12"/>
      <c r="F47" s="153"/>
      <c r="G47" s="154"/>
      <c r="H47" s="153"/>
      <c r="I47" s="138"/>
      <c r="J47" s="20"/>
      <c r="K47" s="20"/>
      <c r="L47" s="20"/>
      <c r="M47" s="152"/>
      <c r="N47" s="12"/>
      <c r="O47" s="153"/>
      <c r="P47" s="154"/>
      <c r="Q47" s="153"/>
    </row>
    <row r="48" spans="1:17" s="20" customFormat="1" x14ac:dyDescent="0.25">
      <c r="B48" s="13"/>
      <c r="C48" s="12"/>
      <c r="D48" s="152"/>
      <c r="E48" s="12"/>
      <c r="F48" s="153"/>
      <c r="G48" s="154"/>
      <c r="H48" s="153"/>
      <c r="I48" s="138"/>
      <c r="M48" s="152"/>
      <c r="N48" s="12"/>
      <c r="O48" s="153"/>
      <c r="P48" s="154"/>
      <c r="Q48" s="153"/>
    </row>
    <row r="49" spans="2:17" s="20" customFormat="1" x14ac:dyDescent="0.25">
      <c r="B49" s="13"/>
      <c r="C49" s="12"/>
      <c r="D49" s="152"/>
      <c r="E49" s="12"/>
      <c r="F49" s="153"/>
      <c r="G49" s="154"/>
      <c r="H49" s="153"/>
      <c r="I49" s="138"/>
      <c r="M49" s="152"/>
      <c r="N49" s="12"/>
      <c r="O49" s="153"/>
      <c r="P49" s="154"/>
      <c r="Q49" s="153"/>
    </row>
    <row r="50" spans="2:17" s="33" customFormat="1" ht="15" customHeight="1" x14ac:dyDescent="0.25">
      <c r="B50" s="13"/>
      <c r="C50" s="12"/>
      <c r="D50" s="152"/>
      <c r="E50" s="12"/>
      <c r="F50" s="153"/>
      <c r="G50" s="154"/>
      <c r="H50" s="153"/>
      <c r="I50" s="131"/>
      <c r="M50" s="152"/>
      <c r="N50" s="12"/>
      <c r="O50" s="153"/>
      <c r="P50" s="154"/>
      <c r="Q50" s="153"/>
    </row>
    <row r="51" spans="2:17" s="33" customFormat="1" x14ac:dyDescent="0.25">
      <c r="B51" s="13"/>
      <c r="C51" s="12"/>
      <c r="D51" s="152"/>
      <c r="E51" s="12"/>
      <c r="F51" s="153"/>
      <c r="G51" s="154"/>
      <c r="H51" s="153"/>
      <c r="I51" s="131"/>
      <c r="M51" s="152"/>
      <c r="N51" s="12"/>
      <c r="O51" s="153"/>
      <c r="P51" s="154"/>
      <c r="Q51" s="153"/>
    </row>
    <row r="52" spans="2:17" s="20" customFormat="1" x14ac:dyDescent="0.25">
      <c r="B52" s="13"/>
      <c r="C52" s="12"/>
      <c r="D52" s="152"/>
      <c r="E52" s="12"/>
      <c r="F52" s="153"/>
      <c r="G52" s="154"/>
      <c r="H52" s="153"/>
      <c r="I52" s="138"/>
      <c r="M52" s="152"/>
      <c r="N52" s="12"/>
      <c r="O52" s="153"/>
      <c r="P52" s="154"/>
      <c r="Q52" s="153"/>
    </row>
    <row r="53" spans="2:17" s="20" customFormat="1" x14ac:dyDescent="0.25">
      <c r="B53" s="13"/>
      <c r="C53" s="12"/>
      <c r="D53" s="152"/>
      <c r="E53" s="12"/>
      <c r="F53" s="153"/>
      <c r="G53" s="154"/>
      <c r="H53" s="153"/>
      <c r="I53" s="138"/>
      <c r="M53" s="152"/>
      <c r="N53" s="12"/>
      <c r="O53" s="153"/>
      <c r="P53" s="154"/>
      <c r="Q53" s="153"/>
    </row>
    <row r="54" spans="2:17" s="20" customFormat="1" x14ac:dyDescent="0.25">
      <c r="B54" s="13"/>
      <c r="C54" s="12"/>
      <c r="D54" s="152"/>
      <c r="E54" s="12"/>
      <c r="F54" s="153"/>
      <c r="G54" s="154"/>
      <c r="H54" s="153"/>
      <c r="I54" s="138"/>
      <c r="M54" s="152"/>
      <c r="N54" s="12"/>
      <c r="O54" s="153"/>
      <c r="P54" s="154"/>
      <c r="Q54" s="153"/>
    </row>
    <row r="55" spans="2:17" s="20" customFormat="1" x14ac:dyDescent="0.25">
      <c r="B55" s="13"/>
      <c r="C55" s="12"/>
      <c r="D55" s="152"/>
      <c r="E55" s="12"/>
      <c r="F55" s="153"/>
      <c r="G55" s="154"/>
      <c r="H55" s="153"/>
      <c r="I55" s="138"/>
      <c r="M55" s="152"/>
      <c r="N55" s="12"/>
      <c r="O55" s="153"/>
      <c r="P55" s="154"/>
      <c r="Q55" s="153"/>
    </row>
    <row r="56" spans="2:17" s="20" customFormat="1" x14ac:dyDescent="0.25">
      <c r="B56" s="13"/>
      <c r="C56" s="12"/>
      <c r="D56" s="152"/>
      <c r="E56" s="12"/>
      <c r="F56" s="153"/>
      <c r="G56" s="154"/>
      <c r="H56" s="153"/>
      <c r="I56" s="138"/>
      <c r="M56" s="152"/>
      <c r="N56" s="12"/>
      <c r="O56" s="153"/>
      <c r="P56" s="154"/>
      <c r="Q56" s="153"/>
    </row>
    <row r="57" spans="2:17" s="20" customFormat="1" x14ac:dyDescent="0.25">
      <c r="B57" s="13"/>
      <c r="C57" s="12"/>
      <c r="D57" s="152"/>
      <c r="E57" s="12"/>
      <c r="F57" s="153"/>
      <c r="G57" s="154"/>
      <c r="H57" s="153"/>
      <c r="I57" s="138"/>
      <c r="M57" s="152"/>
      <c r="N57" s="12"/>
      <c r="O57" s="153"/>
      <c r="P57" s="154"/>
      <c r="Q57" s="153"/>
    </row>
    <row r="58" spans="2:17" s="20" customFormat="1" x14ac:dyDescent="0.25">
      <c r="B58" s="13"/>
      <c r="C58" s="12"/>
      <c r="D58" s="152"/>
      <c r="E58" s="12"/>
      <c r="F58" s="153"/>
      <c r="G58" s="154"/>
      <c r="H58" s="153"/>
      <c r="I58" s="138"/>
      <c r="M58" s="152"/>
      <c r="N58" s="12"/>
      <c r="O58" s="153"/>
      <c r="P58" s="154"/>
      <c r="Q58" s="153"/>
    </row>
    <row r="59" spans="2:17" s="20" customFormat="1" x14ac:dyDescent="0.25">
      <c r="B59" s="13"/>
      <c r="C59" s="12"/>
      <c r="D59" s="152"/>
      <c r="E59" s="12"/>
      <c r="F59" s="153"/>
      <c r="G59" s="154"/>
      <c r="H59" s="153"/>
      <c r="I59" s="138"/>
      <c r="M59" s="152"/>
      <c r="N59" s="12"/>
      <c r="O59" s="153"/>
      <c r="P59" s="154"/>
      <c r="Q59" s="153"/>
    </row>
    <row r="60" spans="2:17" s="20" customFormat="1" x14ac:dyDescent="0.25">
      <c r="B60" s="13"/>
      <c r="C60" s="12"/>
      <c r="D60" s="152"/>
      <c r="E60" s="12"/>
      <c r="F60" s="153"/>
      <c r="G60" s="154"/>
      <c r="H60" s="153"/>
      <c r="I60" s="138"/>
      <c r="M60" s="152"/>
      <c r="N60" s="12"/>
      <c r="O60" s="153"/>
      <c r="P60" s="154"/>
      <c r="Q60" s="153"/>
    </row>
    <row r="61" spans="2:17" s="20" customFormat="1" x14ac:dyDescent="0.25">
      <c r="B61" s="13"/>
      <c r="C61" s="12"/>
      <c r="D61" s="152"/>
      <c r="E61" s="12"/>
      <c r="F61" s="153"/>
      <c r="G61" s="154"/>
      <c r="H61" s="153"/>
      <c r="I61" s="138"/>
      <c r="M61" s="152"/>
      <c r="N61" s="12"/>
      <c r="O61" s="153"/>
      <c r="P61" s="154"/>
      <c r="Q61" s="153"/>
    </row>
    <row r="62" spans="2:17" s="20" customFormat="1" x14ac:dyDescent="0.25">
      <c r="B62" s="13"/>
      <c r="C62" s="12"/>
      <c r="D62" s="152"/>
      <c r="E62" s="12"/>
      <c r="F62" s="153"/>
      <c r="G62" s="154"/>
      <c r="H62" s="153"/>
      <c r="I62" s="138"/>
      <c r="M62" s="152"/>
      <c r="N62" s="12"/>
      <c r="O62" s="153"/>
      <c r="P62" s="154"/>
      <c r="Q62" s="153"/>
    </row>
    <row r="63" spans="2:17" s="20" customFormat="1" x14ac:dyDescent="0.25">
      <c r="B63" s="13"/>
      <c r="C63" s="12"/>
      <c r="D63" s="152"/>
      <c r="E63" s="12"/>
      <c r="F63" s="153"/>
      <c r="G63" s="154"/>
      <c r="H63" s="153"/>
      <c r="I63" s="138"/>
      <c r="M63" s="152"/>
      <c r="N63" s="12"/>
      <c r="O63" s="153"/>
      <c r="P63" s="154"/>
      <c r="Q63" s="153"/>
    </row>
    <row r="64" spans="2: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2"/>
      <c r="E74" s="12"/>
      <c r="F74" s="153"/>
      <c r="G74" s="154"/>
      <c r="H74" s="153"/>
      <c r="I74" s="138"/>
      <c r="M74" s="152"/>
      <c r="N74" s="12"/>
      <c r="O74" s="153"/>
      <c r="P74" s="154"/>
      <c r="Q74" s="153"/>
    </row>
    <row r="75" spans="2:17" s="20" customFormat="1" x14ac:dyDescent="0.25">
      <c r="B75" s="13"/>
      <c r="C75" s="12"/>
      <c r="D75" s="152"/>
      <c r="E75" s="12"/>
      <c r="F75" s="153"/>
      <c r="G75" s="154"/>
      <c r="H75" s="153"/>
      <c r="I75" s="138"/>
      <c r="M75" s="152"/>
      <c r="N75" s="12"/>
      <c r="O75" s="153"/>
      <c r="P75" s="154"/>
      <c r="Q75" s="153"/>
    </row>
    <row r="76" spans="2:17" s="20" customFormat="1" x14ac:dyDescent="0.25">
      <c r="B76" s="13"/>
      <c r="C76" s="12"/>
      <c r="D76" s="152"/>
      <c r="E76" s="12"/>
      <c r="F76" s="153"/>
      <c r="G76" s="154"/>
      <c r="H76" s="153"/>
      <c r="I76" s="138"/>
      <c r="M76" s="152"/>
      <c r="N76" s="12"/>
      <c r="O76" s="153"/>
      <c r="P76" s="154"/>
      <c r="Q76" s="153"/>
    </row>
    <row r="77" spans="2:17" s="20" customFormat="1" x14ac:dyDescent="0.25">
      <c r="B77" s="13"/>
      <c r="C77" s="12"/>
      <c r="D77" s="152"/>
      <c r="E77" s="12"/>
      <c r="F77" s="153"/>
      <c r="G77" s="154"/>
      <c r="H77" s="153"/>
      <c r="I77" s="138"/>
      <c r="M77" s="152"/>
      <c r="N77" s="12"/>
      <c r="O77" s="153"/>
      <c r="P77" s="154"/>
      <c r="Q77" s="153"/>
    </row>
    <row r="78" spans="2:17" s="20" customFormat="1" x14ac:dyDescent="0.25">
      <c r="B78" s="13"/>
      <c r="C78" s="12"/>
      <c r="D78" s="152"/>
      <c r="E78" s="12"/>
      <c r="F78" s="153"/>
      <c r="G78" s="154"/>
      <c r="H78" s="153"/>
      <c r="I78" s="138"/>
      <c r="M78" s="152"/>
      <c r="N78" s="12"/>
      <c r="O78" s="153"/>
      <c r="P78" s="154"/>
      <c r="Q78" s="153"/>
    </row>
    <row r="79" spans="2:17" s="20" customFormat="1" x14ac:dyDescent="0.25">
      <c r="B79" s="13"/>
      <c r="C79" s="12"/>
      <c r="D79" s="152"/>
      <c r="E79" s="12"/>
      <c r="F79" s="153"/>
      <c r="G79" s="154"/>
      <c r="H79" s="153"/>
      <c r="I79" s="138"/>
      <c r="M79" s="152"/>
      <c r="N79" s="12"/>
      <c r="O79" s="153"/>
      <c r="P79" s="154"/>
      <c r="Q79" s="153"/>
    </row>
    <row r="80" spans="2:17" s="20" customFormat="1" x14ac:dyDescent="0.25">
      <c r="B80" s="13"/>
      <c r="C80" s="12"/>
      <c r="D80" s="155"/>
      <c r="E80" s="156"/>
      <c r="F80" s="181"/>
      <c r="G80" s="158"/>
      <c r="H80" s="181"/>
      <c r="I80" s="138"/>
      <c r="M80" s="155"/>
      <c r="N80" s="156"/>
      <c r="O80" s="181"/>
      <c r="P80" s="158"/>
      <c r="Q80" s="181"/>
    </row>
    <row r="81" spans="2:17" s="20" customFormat="1" x14ac:dyDescent="0.25">
      <c r="B81" s="13"/>
      <c r="C81" s="12"/>
      <c r="D81" s="155"/>
      <c r="E81" s="155"/>
      <c r="F81" s="155"/>
      <c r="G81" s="155"/>
      <c r="H81" s="155"/>
      <c r="I81" s="138"/>
      <c r="M81" s="155"/>
      <c r="N81" s="155"/>
      <c r="O81" s="155"/>
      <c r="P81" s="155"/>
      <c r="Q81" s="155"/>
    </row>
    <row r="82" spans="2:17" s="20" customFormat="1" x14ac:dyDescent="0.25">
      <c r="B82" s="13"/>
      <c r="C82" s="12"/>
      <c r="D82" s="155"/>
      <c r="E82" s="155"/>
      <c r="F82" s="155"/>
      <c r="G82" s="155"/>
      <c r="H82" s="155"/>
      <c r="I82" s="138"/>
      <c r="M82" s="155"/>
      <c r="N82" s="155"/>
      <c r="O82" s="155"/>
      <c r="P82" s="155"/>
      <c r="Q82" s="155"/>
    </row>
    <row r="83" spans="2:17" s="20" customFormat="1" x14ac:dyDescent="0.25">
      <c r="B83" s="13"/>
      <c r="C83" s="12"/>
      <c r="D83" s="159"/>
      <c r="E83" s="182"/>
      <c r="F83" s="155"/>
      <c r="G83" s="155"/>
      <c r="H83" s="155"/>
      <c r="I83" s="138"/>
      <c r="M83" s="159"/>
      <c r="N83" s="182"/>
      <c r="O83" s="155"/>
      <c r="P83" s="155"/>
      <c r="Q83" s="155"/>
    </row>
    <row r="84" spans="2:17" s="20" customFormat="1" x14ac:dyDescent="0.25">
      <c r="B84" s="13"/>
      <c r="C84" s="12"/>
      <c r="D84" s="156"/>
      <c r="E84" s="182"/>
      <c r="F84" s="155"/>
      <c r="G84" s="155"/>
      <c r="H84" s="155"/>
      <c r="I84" s="138"/>
      <c r="M84" s="156"/>
      <c r="N84" s="182"/>
      <c r="O84" s="155"/>
      <c r="P84" s="155"/>
      <c r="Q84" s="155"/>
    </row>
    <row r="85" spans="2:17" s="20" customFormat="1" x14ac:dyDescent="0.25">
      <c r="B85" s="13"/>
      <c r="C85" s="12"/>
      <c r="D85" s="155"/>
      <c r="E85" s="182"/>
      <c r="F85" s="155"/>
      <c r="G85" s="155"/>
      <c r="H85" s="155"/>
      <c r="I85" s="138"/>
      <c r="M85" s="155"/>
      <c r="N85" s="182"/>
      <c r="O85" s="155"/>
      <c r="P85" s="155"/>
      <c r="Q85" s="155"/>
    </row>
    <row r="86" spans="2:17" s="20" customFormat="1" ht="14" x14ac:dyDescent="0.25">
      <c r="B86" s="155"/>
      <c r="C86" s="156"/>
      <c r="D86" s="161"/>
      <c r="E86" s="161"/>
      <c r="F86" s="161"/>
      <c r="G86" s="161"/>
      <c r="H86" s="161"/>
      <c r="I86" s="138"/>
      <c r="M86" s="161"/>
      <c r="N86" s="161"/>
      <c r="O86" s="161"/>
      <c r="P86" s="161"/>
      <c r="Q86" s="161"/>
    </row>
    <row r="87" spans="2:17" s="20" customFormat="1" ht="14" x14ac:dyDescent="0.25">
      <c r="B87" s="33"/>
      <c r="C87" s="33"/>
      <c r="D87" s="161"/>
      <c r="E87" s="161"/>
      <c r="F87" s="161"/>
      <c r="G87" s="161"/>
      <c r="H87" s="161"/>
      <c r="I87" s="138"/>
      <c r="M87" s="161"/>
      <c r="N87" s="161"/>
      <c r="O87" s="161"/>
      <c r="P87" s="161"/>
      <c r="Q87" s="161"/>
    </row>
    <row r="88" spans="2:17" s="20" customFormat="1" ht="14" x14ac:dyDescent="0.25">
      <c r="B88" s="33"/>
      <c r="C88" s="33"/>
      <c r="D88" s="162"/>
      <c r="E88" s="183"/>
      <c r="F88" s="161"/>
      <c r="G88" s="161"/>
      <c r="H88" s="161"/>
      <c r="I88" s="138"/>
      <c r="M88" s="162"/>
      <c r="N88" s="183"/>
      <c r="O88" s="161"/>
      <c r="P88" s="161"/>
      <c r="Q88" s="161"/>
    </row>
    <row r="89" spans="2:17" s="20" customFormat="1" ht="14" x14ac:dyDescent="0.25">
      <c r="B89" s="159"/>
      <c r="C89" s="182"/>
      <c r="D89" s="164"/>
      <c r="E89" s="183"/>
      <c r="F89" s="161"/>
      <c r="G89" s="161"/>
      <c r="H89" s="161"/>
      <c r="I89" s="138"/>
      <c r="M89" s="164"/>
      <c r="N89" s="183"/>
      <c r="O89" s="161"/>
      <c r="P89" s="161"/>
      <c r="Q89" s="161"/>
    </row>
    <row r="90" spans="2:17" s="20" customFormat="1" ht="14" x14ac:dyDescent="0.25">
      <c r="B90" s="165"/>
      <c r="C90" s="182"/>
      <c r="D90" s="161"/>
      <c r="E90" s="183"/>
      <c r="F90" s="161"/>
      <c r="G90" s="161"/>
      <c r="H90" s="161"/>
      <c r="I90" s="138"/>
      <c r="M90" s="161"/>
      <c r="N90" s="183"/>
      <c r="O90" s="161"/>
      <c r="P90" s="161"/>
      <c r="Q90" s="161"/>
    </row>
    <row r="91" spans="2:17" s="20" customFormat="1" x14ac:dyDescent="0.25">
      <c r="C91" s="182"/>
      <c r="I91" s="138"/>
    </row>
    <row r="92" spans="2:17" s="20" customFormat="1" x14ac:dyDescent="0.25">
      <c r="I92" s="138"/>
    </row>
    <row r="93" spans="2:17" s="20" customFormat="1" x14ac:dyDescent="0.25">
      <c r="I93" s="138"/>
    </row>
    <row r="94" spans="2:17" s="20" customFormat="1" x14ac:dyDescent="0.25">
      <c r="I94" s="138"/>
    </row>
    <row r="95" spans="2:17" s="20" customFormat="1" x14ac:dyDescent="0.25">
      <c r="I95" s="138"/>
    </row>
    <row r="96" spans="2:17"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row r="311" spans="9:9" s="20" customFormat="1" x14ac:dyDescent="0.25"/>
    <row r="312" spans="9:9" s="20" customFormat="1" x14ac:dyDescent="0.25"/>
    <row r="313" spans="9:9" s="20" customFormat="1" x14ac:dyDescent="0.25"/>
    <row r="314" spans="9:9" s="20" customFormat="1" x14ac:dyDescent="0.25"/>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sheetData>
  <phoneticPr fontId="6" type="noConversion"/>
  <pageMargins left="0.70866141732283472" right="0.70866141732283472" top="1.0236220472440944" bottom="1.0236220472440944" header="0.39370078740157483" footer="0.39370078740157483"/>
  <pageSetup paperSize="9" scale="73" orientation="landscape" r:id="rId1"/>
  <headerFooter alignWithMargins="0">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pageSetUpPr fitToPage="1"/>
  </sheetPr>
  <dimension ref="A1:M260"/>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339</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153"/>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pageSetUpPr fitToPage="1"/>
  </sheetPr>
  <dimension ref="A1:Q2254"/>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18.81640625" style="4" customWidth="1"/>
    <col min="5" max="5" width="20.81640625" style="4" customWidth="1"/>
    <col min="6" max="6" width="19.54296875" style="4" customWidth="1"/>
    <col min="7" max="8" width="19" style="4" customWidth="1"/>
    <col min="9" max="10" width="15.453125" style="4" customWidth="1"/>
    <col min="11" max="11" width="1.1796875" style="4" customWidth="1"/>
    <col min="12" max="12" width="3.1796875" style="4" customWidth="1"/>
    <col min="13" max="13" width="18.8164062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340</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33"/>
      <c r="E10" s="33"/>
      <c r="F10" s="131"/>
      <c r="G10" s="33"/>
      <c r="H10" s="33"/>
      <c r="I10" s="20"/>
      <c r="J10" s="20"/>
      <c r="K10" s="75"/>
      <c r="M10" s="20"/>
      <c r="N10" s="20"/>
      <c r="O10" s="138"/>
      <c r="P10" s="20"/>
      <c r="Q10" s="20"/>
    </row>
    <row r="11" spans="1:17" s="5" customFormat="1" ht="18" x14ac:dyDescent="0.25">
      <c r="A11" s="32"/>
      <c r="B11" s="132"/>
      <c r="C11" s="33"/>
      <c r="D11" s="33"/>
      <c r="E11" s="33"/>
      <c r="F11" s="20"/>
      <c r="G11" s="186"/>
      <c r="H11" s="186"/>
      <c r="I11" s="20"/>
      <c r="K11" s="75"/>
      <c r="M11" s="47"/>
      <c r="N11" s="20"/>
      <c r="O11" s="20"/>
      <c r="P11" s="187"/>
      <c r="Q11" s="187"/>
    </row>
    <row r="12" spans="1:17" s="5" customFormat="1" ht="13" thickBot="1" x14ac:dyDescent="0.3">
      <c r="A12" s="32"/>
      <c r="B12" s="33"/>
      <c r="C12" s="20"/>
      <c r="D12" s="20"/>
      <c r="E12" s="20"/>
      <c r="F12" s="20"/>
      <c r="G12" s="187"/>
      <c r="H12" s="187"/>
      <c r="I12" s="20"/>
      <c r="K12" s="75"/>
      <c r="M12" s="20"/>
      <c r="N12" s="20"/>
      <c r="O12" s="20"/>
      <c r="P12" s="187"/>
      <c r="Q12" s="187"/>
    </row>
    <row r="13" spans="1:17" s="5" customFormat="1" ht="29.5" thickBot="1" x14ac:dyDescent="0.3">
      <c r="A13" s="32"/>
      <c r="B13" s="137"/>
      <c r="C13" s="137"/>
      <c r="D13" s="288" t="s">
        <v>79</v>
      </c>
      <c r="E13" s="265" t="s">
        <v>75</v>
      </c>
      <c r="F13" s="289" t="s">
        <v>196</v>
      </c>
      <c r="G13" s="289" t="s">
        <v>61</v>
      </c>
      <c r="H13" s="290" t="s">
        <v>197</v>
      </c>
      <c r="I13" s="171"/>
      <c r="K13" s="75"/>
      <c r="M13" s="330"/>
      <c r="N13" s="172"/>
      <c r="O13" s="305"/>
      <c r="P13" s="305"/>
      <c r="Q13" s="171"/>
    </row>
    <row r="14" spans="1:17" x14ac:dyDescent="0.25">
      <c r="A14" s="29"/>
      <c r="B14" s="13"/>
      <c r="C14" s="12"/>
      <c r="D14" s="291" t="s">
        <v>548</v>
      </c>
      <c r="E14" s="292">
        <v>4750215.8800000008</v>
      </c>
      <c r="F14" s="293">
        <v>2.655243116532265E-3</v>
      </c>
      <c r="G14" s="294">
        <v>862</v>
      </c>
      <c r="H14" s="295">
        <v>4.6868968067117229E-3</v>
      </c>
      <c r="I14" s="331"/>
      <c r="K14" s="139"/>
      <c r="M14" s="332"/>
      <c r="N14" s="333"/>
      <c r="O14" s="331"/>
      <c r="P14" s="334"/>
      <c r="Q14" s="331"/>
    </row>
    <row r="15" spans="1:17" x14ac:dyDescent="0.25">
      <c r="A15" s="29"/>
      <c r="B15" s="13"/>
      <c r="C15" s="12"/>
      <c r="D15" s="296" t="s">
        <v>549</v>
      </c>
      <c r="E15" s="297">
        <v>102559132.75000019</v>
      </c>
      <c r="F15" s="335">
        <v>5.7327801125526268E-2</v>
      </c>
      <c r="G15" s="298">
        <v>24077</v>
      </c>
      <c r="H15" s="336">
        <v>0.1309123137067264</v>
      </c>
      <c r="I15" s="331"/>
      <c r="K15" s="139"/>
      <c r="M15" s="332"/>
      <c r="N15" s="333"/>
      <c r="O15" s="331"/>
      <c r="P15" s="334"/>
      <c r="Q15" s="331"/>
    </row>
    <row r="16" spans="1:17" x14ac:dyDescent="0.25">
      <c r="A16" s="29"/>
      <c r="B16" s="13"/>
      <c r="C16" s="12"/>
      <c r="D16" s="296" t="s">
        <v>550</v>
      </c>
      <c r="E16" s="297">
        <v>228151400.72999915</v>
      </c>
      <c r="F16" s="335">
        <v>0.12753050632206731</v>
      </c>
      <c r="G16" s="298">
        <v>34392</v>
      </c>
      <c r="H16" s="336">
        <v>0.18699739556430348</v>
      </c>
      <c r="I16" s="331"/>
      <c r="K16" s="139"/>
      <c r="M16" s="332"/>
      <c r="N16" s="333"/>
      <c r="O16" s="331"/>
      <c r="P16" s="334"/>
      <c r="Q16" s="331"/>
    </row>
    <row r="17" spans="1:17" x14ac:dyDescent="0.25">
      <c r="A17" s="29"/>
      <c r="B17" s="13"/>
      <c r="C17" s="12"/>
      <c r="D17" s="296" t="s">
        <v>551</v>
      </c>
      <c r="E17" s="297">
        <v>264336417.85999972</v>
      </c>
      <c r="F17" s="335">
        <v>0.14775695919983337</v>
      </c>
      <c r="G17" s="298">
        <v>30107</v>
      </c>
      <c r="H17" s="336">
        <v>0.16369884241261004</v>
      </c>
      <c r="I17" s="331"/>
      <c r="K17" s="139"/>
      <c r="M17" s="332"/>
      <c r="N17" s="333"/>
      <c r="O17" s="331"/>
      <c r="P17" s="334"/>
      <c r="Q17" s="331"/>
    </row>
    <row r="18" spans="1:17" x14ac:dyDescent="0.25">
      <c r="A18" s="29"/>
      <c r="B18" s="13"/>
      <c r="C18" s="12"/>
      <c r="D18" s="296" t="s">
        <v>552</v>
      </c>
      <c r="E18" s="297">
        <v>262787077.45999864</v>
      </c>
      <c r="F18" s="335">
        <v>0.14689091952159705</v>
      </c>
      <c r="G18" s="298">
        <v>26218</v>
      </c>
      <c r="H18" s="336">
        <v>0.1425534344296612</v>
      </c>
      <c r="I18" s="331"/>
      <c r="K18" s="139"/>
      <c r="M18" s="332"/>
      <c r="N18" s="333"/>
      <c r="O18" s="331"/>
      <c r="P18" s="334"/>
      <c r="Q18" s="331"/>
    </row>
    <row r="19" spans="1:17" x14ac:dyDescent="0.25">
      <c r="A19" s="29"/>
      <c r="B19" s="13"/>
      <c r="C19" s="12"/>
      <c r="D19" s="296" t="s">
        <v>553</v>
      </c>
      <c r="E19" s="297">
        <v>275030281.25999862</v>
      </c>
      <c r="F19" s="335">
        <v>0.15373454167172376</v>
      </c>
      <c r="G19" s="298">
        <v>23218</v>
      </c>
      <c r="H19" s="336">
        <v>0.12624172860583852</v>
      </c>
      <c r="I19" s="331"/>
      <c r="K19" s="139"/>
      <c r="M19" s="332"/>
      <c r="N19" s="333"/>
      <c r="O19" s="331"/>
      <c r="P19" s="334"/>
      <c r="Q19" s="331"/>
    </row>
    <row r="20" spans="1:17" x14ac:dyDescent="0.25">
      <c r="A20" s="29"/>
      <c r="B20" s="13"/>
      <c r="C20" s="12"/>
      <c r="D20" s="296" t="s">
        <v>554</v>
      </c>
      <c r="E20" s="297">
        <v>166569736.98000062</v>
      </c>
      <c r="F20" s="335">
        <v>9.310800997506169E-2</v>
      </c>
      <c r="G20" s="298">
        <v>12875</v>
      </c>
      <c r="H20" s="336">
        <v>7.0004404160572437E-2</v>
      </c>
      <c r="I20" s="331"/>
      <c r="K20" s="139"/>
      <c r="M20" s="332"/>
      <c r="N20" s="333"/>
      <c r="O20" s="331"/>
      <c r="P20" s="334"/>
      <c r="Q20" s="331"/>
    </row>
    <row r="21" spans="1:17" x14ac:dyDescent="0.25">
      <c r="A21" s="29"/>
      <c r="B21" s="13"/>
      <c r="C21" s="12"/>
      <c r="D21" s="296" t="s">
        <v>555</v>
      </c>
      <c r="E21" s="297">
        <v>113077113.32000047</v>
      </c>
      <c r="F21" s="335">
        <v>6.3207069818534245E-2</v>
      </c>
      <c r="G21" s="298">
        <v>8798</v>
      </c>
      <c r="H21" s="336">
        <v>4.7836795945997379E-2</v>
      </c>
      <c r="I21" s="331"/>
      <c r="K21" s="139"/>
      <c r="M21" s="332"/>
      <c r="N21" s="333"/>
      <c r="O21" s="331"/>
      <c r="P21" s="334"/>
      <c r="Q21" s="331"/>
    </row>
    <row r="22" spans="1:17" x14ac:dyDescent="0.25">
      <c r="A22" s="29"/>
      <c r="B22" s="13"/>
      <c r="C22" s="12"/>
      <c r="D22" s="296" t="s">
        <v>556</v>
      </c>
      <c r="E22" s="297">
        <v>67880461.28000015</v>
      </c>
      <c r="F22" s="335">
        <v>3.7943355020899662E-2</v>
      </c>
      <c r="G22" s="298">
        <v>5029</v>
      </c>
      <c r="H22" s="336">
        <v>2.7343856196001458E-2</v>
      </c>
      <c r="I22" s="331"/>
      <c r="K22" s="139"/>
      <c r="M22" s="332"/>
      <c r="N22" s="333"/>
      <c r="O22" s="331"/>
      <c r="P22" s="334"/>
      <c r="Q22" s="331"/>
    </row>
    <row r="23" spans="1:17" x14ac:dyDescent="0.25">
      <c r="A23" s="29"/>
      <c r="B23" s="13"/>
      <c r="C23" s="12"/>
      <c r="D23" s="296" t="s">
        <v>557</v>
      </c>
      <c r="E23" s="297">
        <v>87423054.559999853</v>
      </c>
      <c r="F23" s="335">
        <v>4.8867139875475342E-2</v>
      </c>
      <c r="G23" s="298">
        <v>6041</v>
      </c>
      <c r="H23" s="336">
        <v>3.2846338293904313E-2</v>
      </c>
      <c r="I23" s="331"/>
      <c r="K23" s="139"/>
      <c r="M23" s="332"/>
      <c r="N23" s="333"/>
      <c r="O23" s="331"/>
      <c r="P23" s="334"/>
      <c r="Q23" s="331"/>
    </row>
    <row r="24" spans="1:17" x14ac:dyDescent="0.25">
      <c r="A24" s="29"/>
      <c r="B24" s="13"/>
      <c r="C24" s="12"/>
      <c r="D24" s="296" t="s">
        <v>558</v>
      </c>
      <c r="E24" s="297">
        <v>61650606.54999996</v>
      </c>
      <c r="F24" s="335">
        <v>3.4461033520844182E-2</v>
      </c>
      <c r="G24" s="298">
        <v>3877</v>
      </c>
      <c r="H24" s="336">
        <v>2.108016115965354E-2</v>
      </c>
      <c r="I24" s="331"/>
      <c r="K24" s="139"/>
      <c r="M24" s="332"/>
      <c r="N24" s="333"/>
      <c r="O24" s="331"/>
      <c r="P24" s="334"/>
      <c r="Q24" s="331"/>
    </row>
    <row r="25" spans="1:17" x14ac:dyDescent="0.25">
      <c r="A25" s="29"/>
      <c r="B25" s="13"/>
      <c r="C25" s="12"/>
      <c r="D25" s="296" t="s">
        <v>559</v>
      </c>
      <c r="E25" s="297">
        <v>46370791.150000066</v>
      </c>
      <c r="F25" s="335">
        <v>2.5920027030264765E-2</v>
      </c>
      <c r="G25" s="298">
        <v>2720</v>
      </c>
      <c r="H25" s="336">
        <v>1.4789279946932583E-2</v>
      </c>
      <c r="I25" s="331"/>
      <c r="K25" s="139"/>
      <c r="M25" s="332"/>
      <c r="N25" s="333"/>
      <c r="O25" s="331"/>
      <c r="P25" s="334"/>
      <c r="Q25" s="331"/>
    </row>
    <row r="26" spans="1:17" x14ac:dyDescent="0.25">
      <c r="A26" s="29"/>
      <c r="B26" s="13"/>
      <c r="C26" s="12"/>
      <c r="D26" s="296" t="s">
        <v>560</v>
      </c>
      <c r="E26" s="297">
        <v>54723682.100000098</v>
      </c>
      <c r="F26" s="335">
        <v>3.0589068766138931E-2</v>
      </c>
      <c r="G26" s="298">
        <v>2989</v>
      </c>
      <c r="H26" s="336">
        <v>1.6251896235802019E-2</v>
      </c>
      <c r="I26" s="331"/>
      <c r="K26" s="139"/>
      <c r="M26" s="332"/>
      <c r="N26" s="333"/>
      <c r="O26" s="331"/>
      <c r="P26" s="334"/>
      <c r="Q26" s="331"/>
    </row>
    <row r="27" spans="1:17" x14ac:dyDescent="0.25">
      <c r="A27" s="29"/>
      <c r="B27" s="13"/>
      <c r="C27" s="12"/>
      <c r="D27" s="296" t="s">
        <v>561</v>
      </c>
      <c r="E27" s="297">
        <v>41865843.720000006</v>
      </c>
      <c r="F27" s="335">
        <v>2.3401882390942104E-2</v>
      </c>
      <c r="G27" s="298">
        <v>2155</v>
      </c>
      <c r="H27" s="336">
        <v>1.1717242016779308E-2</v>
      </c>
      <c r="I27" s="331"/>
      <c r="K27" s="139"/>
      <c r="M27" s="332"/>
      <c r="N27" s="333"/>
      <c r="O27" s="331"/>
      <c r="P27" s="334"/>
      <c r="Q27" s="331"/>
    </row>
    <row r="28" spans="1:17" x14ac:dyDescent="0.25">
      <c r="A28" s="29"/>
      <c r="B28" s="13"/>
      <c r="C28" s="12"/>
      <c r="D28" s="296" t="s">
        <v>562</v>
      </c>
      <c r="E28" s="297">
        <v>10661010.740000008</v>
      </c>
      <c r="F28" s="335">
        <v>5.9592187171631375E-3</v>
      </c>
      <c r="G28" s="298">
        <v>506</v>
      </c>
      <c r="H28" s="336">
        <v>2.751241048951429E-3</v>
      </c>
      <c r="I28" s="331"/>
      <c r="K28" s="139"/>
      <c r="M28" s="332"/>
      <c r="N28" s="333"/>
      <c r="O28" s="331"/>
      <c r="P28" s="334"/>
      <c r="Q28" s="331"/>
    </row>
    <row r="29" spans="1:17" ht="12.75" customHeight="1" x14ac:dyDescent="0.25">
      <c r="A29" s="29"/>
      <c r="B29" s="13"/>
      <c r="C29" s="12"/>
      <c r="D29" s="296" t="s">
        <v>563</v>
      </c>
      <c r="E29" s="297">
        <v>1044613.1500000004</v>
      </c>
      <c r="F29" s="335">
        <v>5.8391069922838687E-4</v>
      </c>
      <c r="G29" s="298">
        <v>49</v>
      </c>
      <c r="H29" s="336">
        <v>2.6642452845577081E-4</v>
      </c>
      <c r="I29" s="331"/>
      <c r="K29" s="139"/>
      <c r="M29" s="332"/>
      <c r="N29" s="333"/>
      <c r="O29" s="331"/>
      <c r="P29" s="334"/>
      <c r="Q29" s="331"/>
    </row>
    <row r="30" spans="1:17" ht="13" thickBot="1" x14ac:dyDescent="0.3">
      <c r="A30" s="29"/>
      <c r="B30" s="13"/>
      <c r="C30" s="12"/>
      <c r="D30" s="296" t="s">
        <v>564</v>
      </c>
      <c r="E30" s="297">
        <v>113267.03</v>
      </c>
      <c r="F30" s="335">
        <v>6.3313228142707805E-5</v>
      </c>
      <c r="G30" s="298">
        <v>4</v>
      </c>
      <c r="H30" s="336">
        <v>2.174894109843027E-5</v>
      </c>
      <c r="I30" s="331"/>
      <c r="K30" s="139"/>
      <c r="M30" s="332"/>
      <c r="N30" s="333"/>
      <c r="O30" s="331"/>
      <c r="P30" s="334"/>
      <c r="Q30" s="331"/>
    </row>
    <row r="31" spans="1:17" ht="14" thickTop="1" thickBot="1" x14ac:dyDescent="0.3">
      <c r="A31" s="29"/>
      <c r="B31" s="13"/>
      <c r="C31" s="12"/>
      <c r="D31" s="337" t="s">
        <v>35</v>
      </c>
      <c r="E31" s="320">
        <f>SUM(E14:E30)</f>
        <v>1788994706.5199976</v>
      </c>
      <c r="F31" s="321">
        <f>ROUND(SUM(F14:F30),0)</f>
        <v>1</v>
      </c>
      <c r="G31" s="284">
        <f>SUM(G14:G30)</f>
        <v>183917</v>
      </c>
      <c r="H31" s="322">
        <f>SUM(H14:H30)</f>
        <v>0.99999999999999989</v>
      </c>
      <c r="I31" s="325"/>
      <c r="K31" s="139"/>
      <c r="M31" s="23"/>
      <c r="N31" s="324"/>
      <c r="O31" s="325"/>
      <c r="P31" s="326"/>
      <c r="Q31" s="325"/>
    </row>
    <row r="32" spans="1:17" ht="13" x14ac:dyDescent="0.25">
      <c r="A32" s="29"/>
      <c r="B32" s="13"/>
      <c r="C32" s="12"/>
      <c r="D32" s="109"/>
      <c r="E32" s="220"/>
      <c r="F32" s="178"/>
      <c r="G32" s="221"/>
      <c r="H32" s="178"/>
      <c r="I32" s="325"/>
      <c r="K32" s="139"/>
      <c r="M32" s="23"/>
      <c r="N32" s="324"/>
      <c r="O32" s="325"/>
      <c r="P32" s="326"/>
      <c r="Q32" s="325"/>
    </row>
    <row r="33" spans="1:17" ht="13" x14ac:dyDescent="0.25">
      <c r="A33" s="29"/>
      <c r="B33" s="13"/>
      <c r="C33" s="12"/>
      <c r="D33" s="109"/>
      <c r="E33" s="220"/>
      <c r="F33" s="178"/>
      <c r="G33" s="221"/>
      <c r="H33" s="178"/>
      <c r="I33" s="325"/>
      <c r="K33" s="139"/>
      <c r="M33" s="23"/>
      <c r="N33" s="324"/>
      <c r="O33" s="325"/>
      <c r="P33" s="326"/>
      <c r="Q33" s="325"/>
    </row>
    <row r="34" spans="1:17" ht="13" x14ac:dyDescent="0.25">
      <c r="A34" s="29"/>
      <c r="B34" s="13"/>
      <c r="C34" s="12"/>
      <c r="D34" s="109"/>
      <c r="E34" s="220"/>
      <c r="F34" s="178"/>
      <c r="G34" s="221"/>
      <c r="H34" s="178"/>
      <c r="I34" s="325"/>
      <c r="K34" s="139"/>
      <c r="M34" s="23"/>
      <c r="N34" s="324"/>
      <c r="O34" s="325"/>
      <c r="P34" s="326"/>
      <c r="Q34" s="325"/>
    </row>
    <row r="35" spans="1:17" x14ac:dyDescent="0.25">
      <c r="A35" s="29"/>
      <c r="B35" s="13"/>
      <c r="C35" s="12"/>
      <c r="D35" s="5"/>
      <c r="E35" s="5"/>
      <c r="F35" s="5"/>
      <c r="G35" s="5"/>
      <c r="H35" s="5"/>
      <c r="I35" s="20"/>
      <c r="J35" s="138"/>
      <c r="K35" s="139"/>
    </row>
    <row r="36" spans="1:17" ht="13.5" thickBot="1" x14ac:dyDescent="0.3">
      <c r="A36" s="29"/>
      <c r="B36" s="13"/>
      <c r="C36" s="12"/>
      <c r="D36" s="327" t="s">
        <v>73</v>
      </c>
      <c r="E36" s="327"/>
      <c r="F36" s="5"/>
      <c r="G36" s="5"/>
      <c r="H36" s="5"/>
      <c r="I36" s="20"/>
      <c r="J36" s="138"/>
      <c r="K36" s="139"/>
      <c r="N36" s="328"/>
    </row>
    <row r="37" spans="1:17" ht="13" thickBot="1" x14ac:dyDescent="0.3">
      <c r="A37" s="29"/>
      <c r="B37" s="13"/>
      <c r="C37" s="12"/>
      <c r="D37" s="329" t="s">
        <v>68</v>
      </c>
      <c r="E37" s="338">
        <v>32.758680142519225</v>
      </c>
      <c r="F37" s="339"/>
      <c r="G37" s="340"/>
      <c r="H37" s="339"/>
      <c r="I37" s="138"/>
      <c r="J37" s="138"/>
      <c r="K37" s="139"/>
      <c r="M37" s="341"/>
      <c r="N37" s="342"/>
      <c r="O37" s="339"/>
      <c r="P37" s="340"/>
      <c r="Q37" s="339"/>
    </row>
    <row r="38" spans="1:17" x14ac:dyDescent="0.25">
      <c r="A38" s="29"/>
      <c r="B38" s="13"/>
      <c r="C38" s="12"/>
      <c r="D38" s="156"/>
      <c r="E38" s="182"/>
      <c r="F38" s="339"/>
      <c r="G38" s="340"/>
      <c r="H38" s="339"/>
      <c r="I38" s="138"/>
      <c r="J38" s="138"/>
      <c r="K38" s="139"/>
      <c r="M38" s="341"/>
      <c r="N38" s="342"/>
      <c r="O38" s="339"/>
      <c r="P38" s="340"/>
      <c r="Q38" s="339"/>
    </row>
    <row r="39" spans="1:17" x14ac:dyDescent="0.25">
      <c r="A39" s="29"/>
      <c r="B39" s="13"/>
      <c r="C39" s="12"/>
      <c r="D39" s="155"/>
      <c r="E39" s="182"/>
      <c r="F39" s="339"/>
      <c r="G39" s="340"/>
      <c r="H39" s="339"/>
      <c r="I39" s="138"/>
      <c r="J39" s="138"/>
      <c r="K39" s="139"/>
      <c r="M39" s="341"/>
      <c r="N39" s="342"/>
      <c r="O39" s="339"/>
      <c r="P39" s="340"/>
      <c r="Q39" s="339"/>
    </row>
    <row r="40" spans="1:17" x14ac:dyDescent="0.25">
      <c r="A40" s="29"/>
      <c r="B40" s="13"/>
      <c r="C40" s="12"/>
      <c r="D40" s="341"/>
      <c r="E40" s="342"/>
      <c r="F40" s="339"/>
      <c r="G40" s="340"/>
      <c r="H40" s="339"/>
      <c r="I40" s="138"/>
      <c r="J40" s="138"/>
      <c r="K40" s="139"/>
      <c r="M40" s="341"/>
      <c r="N40" s="342"/>
      <c r="O40" s="339"/>
      <c r="P40" s="340"/>
      <c r="Q40" s="339"/>
    </row>
    <row r="41" spans="1:17" x14ac:dyDescent="0.25">
      <c r="A41" s="29"/>
      <c r="B41" s="13"/>
      <c r="C41" s="12"/>
      <c r="D41" s="341"/>
      <c r="E41" s="342"/>
      <c r="F41" s="339"/>
      <c r="G41" s="340"/>
      <c r="H41" s="339"/>
      <c r="I41" s="138"/>
      <c r="J41" s="138"/>
      <c r="K41" s="139"/>
      <c r="M41" s="341"/>
      <c r="N41" s="342"/>
      <c r="O41" s="339"/>
      <c r="P41" s="340"/>
      <c r="Q41" s="339"/>
    </row>
    <row r="42" spans="1:17" x14ac:dyDescent="0.25">
      <c r="A42" s="29"/>
      <c r="B42" s="13"/>
      <c r="C42" s="12"/>
      <c r="D42" s="341"/>
      <c r="E42" s="342"/>
      <c r="F42" s="339"/>
      <c r="G42" s="340"/>
      <c r="H42" s="339"/>
      <c r="I42" s="138"/>
      <c r="J42" s="138"/>
      <c r="K42" s="139"/>
      <c r="M42" s="341"/>
      <c r="N42" s="342"/>
      <c r="O42" s="339"/>
      <c r="P42" s="340"/>
      <c r="Q42" s="339"/>
    </row>
    <row r="43" spans="1:17" x14ac:dyDescent="0.25">
      <c r="A43" s="29"/>
      <c r="B43" s="13"/>
      <c r="C43" s="12"/>
      <c r="D43" s="341"/>
      <c r="E43" s="342"/>
      <c r="F43" s="339"/>
      <c r="G43" s="340"/>
      <c r="H43" s="339"/>
      <c r="I43" s="138"/>
      <c r="J43" s="138"/>
      <c r="K43" s="139"/>
      <c r="M43" s="341"/>
      <c r="N43" s="342"/>
      <c r="O43" s="339"/>
      <c r="P43" s="340"/>
      <c r="Q43" s="339"/>
    </row>
    <row r="44" spans="1:17" x14ac:dyDescent="0.25">
      <c r="A44" s="29"/>
      <c r="B44" s="13"/>
      <c r="C44" s="12"/>
      <c r="D44" s="341"/>
      <c r="E44" s="342"/>
      <c r="F44" s="339"/>
      <c r="G44" s="340"/>
      <c r="H44" s="339"/>
      <c r="I44" s="138"/>
      <c r="J44" s="138"/>
      <c r="K44" s="139"/>
      <c r="M44" s="341"/>
      <c r="N44" s="342"/>
      <c r="O44" s="339"/>
      <c r="P44" s="340"/>
      <c r="Q44" s="339"/>
    </row>
    <row r="45" spans="1:17" x14ac:dyDescent="0.25">
      <c r="A45" s="29"/>
      <c r="B45" s="13"/>
      <c r="C45" s="12"/>
      <c r="D45" s="341"/>
      <c r="E45" s="342"/>
      <c r="F45" s="339"/>
      <c r="G45" s="340"/>
      <c r="H45" s="339"/>
      <c r="I45" s="138"/>
      <c r="J45" s="138"/>
      <c r="K45" s="139"/>
      <c r="M45" s="341"/>
      <c r="N45" s="342"/>
      <c r="O45" s="339"/>
      <c r="P45" s="340"/>
      <c r="Q45" s="339"/>
    </row>
    <row r="46" spans="1:17" x14ac:dyDescent="0.25">
      <c r="A46" s="29"/>
      <c r="B46" s="13"/>
      <c r="C46" s="12"/>
      <c r="D46" s="341"/>
      <c r="E46" s="342"/>
      <c r="F46" s="339"/>
      <c r="G46" s="340"/>
      <c r="H46" s="339"/>
      <c r="I46" s="138"/>
      <c r="J46" s="138"/>
      <c r="K46" s="139"/>
      <c r="M46" s="341"/>
      <c r="N46" s="342"/>
      <c r="O46" s="339"/>
      <c r="P46" s="340"/>
      <c r="Q46" s="339"/>
    </row>
    <row r="47" spans="1:17" x14ac:dyDescent="0.25">
      <c r="A47" s="29"/>
      <c r="B47" s="13"/>
      <c r="C47" s="12"/>
      <c r="D47" s="341"/>
      <c r="E47" s="342"/>
      <c r="F47" s="339"/>
      <c r="G47" s="340"/>
      <c r="H47" s="339"/>
      <c r="I47" s="138"/>
      <c r="J47" s="138"/>
      <c r="K47" s="139"/>
      <c r="M47" s="341"/>
      <c r="N47" s="342"/>
      <c r="O47" s="339"/>
      <c r="P47" s="340"/>
      <c r="Q47" s="339"/>
    </row>
    <row r="48" spans="1:17" x14ac:dyDescent="0.25">
      <c r="A48" s="29"/>
      <c r="B48" s="13"/>
      <c r="C48" s="12"/>
      <c r="D48" s="341"/>
      <c r="E48" s="342"/>
      <c r="F48" s="339"/>
      <c r="G48" s="340"/>
      <c r="H48" s="339"/>
      <c r="I48" s="138"/>
      <c r="J48" s="138"/>
      <c r="K48" s="139"/>
      <c r="M48" s="341"/>
      <c r="N48" s="342"/>
      <c r="O48" s="339"/>
      <c r="P48" s="340"/>
      <c r="Q48" s="339"/>
    </row>
    <row r="49" spans="1:17" x14ac:dyDescent="0.25">
      <c r="A49" s="29"/>
      <c r="B49" s="13"/>
      <c r="C49" s="12"/>
      <c r="D49" s="341"/>
      <c r="E49" s="342"/>
      <c r="F49" s="339"/>
      <c r="G49" s="340"/>
      <c r="H49" s="339"/>
      <c r="I49" s="138"/>
      <c r="J49" s="138"/>
      <c r="K49" s="139"/>
      <c r="M49" s="341"/>
      <c r="N49" s="342"/>
      <c r="O49" s="339"/>
      <c r="P49" s="340"/>
      <c r="Q49" s="339"/>
    </row>
    <row r="50" spans="1:17" x14ac:dyDescent="0.25">
      <c r="A50" s="29"/>
      <c r="B50" s="13"/>
      <c r="C50" s="12"/>
      <c r="D50" s="341"/>
      <c r="E50" s="342"/>
      <c r="F50" s="339"/>
      <c r="G50" s="340"/>
      <c r="H50" s="339"/>
      <c r="I50" s="138"/>
      <c r="J50" s="138"/>
      <c r="K50" s="139"/>
      <c r="M50" s="341"/>
      <c r="N50" s="342"/>
      <c r="O50" s="339"/>
      <c r="P50" s="340"/>
      <c r="Q50" s="339"/>
    </row>
    <row r="51" spans="1:17" x14ac:dyDescent="0.25">
      <c r="A51" s="35"/>
      <c r="B51" s="26"/>
      <c r="C51" s="10"/>
      <c r="D51" s="197"/>
      <c r="E51" s="10"/>
      <c r="F51" s="198"/>
      <c r="G51" s="199"/>
      <c r="H51" s="198"/>
      <c r="I51" s="200"/>
      <c r="J51" s="36"/>
      <c r="K51" s="151"/>
      <c r="M51" s="152"/>
      <c r="N51" s="12"/>
      <c r="O51" s="153"/>
      <c r="P51" s="154"/>
      <c r="Q51" s="153"/>
    </row>
    <row r="52" spans="1:17" x14ac:dyDescent="0.25">
      <c r="A52" s="67"/>
      <c r="B52" s="13"/>
      <c r="C52" s="12"/>
      <c r="D52" s="152"/>
      <c r="E52" s="12"/>
      <c r="F52" s="153"/>
      <c r="G52" s="154"/>
      <c r="H52" s="153"/>
      <c r="I52" s="138"/>
      <c r="J52" s="20"/>
      <c r="K52" s="20"/>
      <c r="L52" s="20"/>
      <c r="M52" s="152"/>
      <c r="N52" s="12"/>
      <c r="O52" s="153"/>
      <c r="P52" s="154"/>
      <c r="Q52" s="153"/>
    </row>
    <row r="53" spans="1:17" s="20" customFormat="1" x14ac:dyDescent="0.25">
      <c r="B53" s="13"/>
      <c r="C53" s="12"/>
      <c r="D53" s="152"/>
      <c r="E53" s="12"/>
      <c r="F53" s="153"/>
      <c r="G53" s="154"/>
      <c r="H53" s="153"/>
      <c r="I53" s="138"/>
      <c r="M53" s="152"/>
      <c r="N53" s="12"/>
      <c r="O53" s="153"/>
      <c r="P53" s="154"/>
      <c r="Q53" s="153"/>
    </row>
    <row r="54" spans="1:17" s="20" customFormat="1" x14ac:dyDescent="0.25">
      <c r="B54" s="13"/>
      <c r="C54" s="12"/>
      <c r="D54" s="152"/>
      <c r="E54" s="12"/>
      <c r="F54" s="153"/>
      <c r="G54" s="154"/>
      <c r="H54" s="153"/>
      <c r="I54" s="138"/>
      <c r="M54" s="152"/>
      <c r="N54" s="12"/>
      <c r="O54" s="153"/>
      <c r="P54" s="154"/>
      <c r="Q54" s="153"/>
    </row>
    <row r="55" spans="1:17" s="33" customFormat="1" ht="15" customHeight="1" x14ac:dyDescent="0.25">
      <c r="B55" s="13"/>
      <c r="C55" s="12"/>
      <c r="D55" s="152"/>
      <c r="E55" s="12"/>
      <c r="F55" s="153"/>
      <c r="G55" s="154"/>
      <c r="H55" s="153"/>
      <c r="I55" s="131"/>
      <c r="M55" s="152"/>
      <c r="N55" s="12"/>
      <c r="O55" s="153"/>
      <c r="P55" s="154"/>
      <c r="Q55" s="153"/>
    </row>
    <row r="56" spans="1:17" s="33" customFormat="1" x14ac:dyDescent="0.25">
      <c r="B56" s="13"/>
      <c r="C56" s="12"/>
      <c r="D56" s="152"/>
      <c r="E56" s="12"/>
      <c r="F56" s="153"/>
      <c r="G56" s="154"/>
      <c r="H56" s="153"/>
      <c r="I56" s="131"/>
      <c r="M56" s="152"/>
      <c r="N56" s="12"/>
      <c r="O56" s="153"/>
      <c r="P56" s="154"/>
      <c r="Q56" s="153"/>
    </row>
    <row r="57" spans="1:17" s="20" customFormat="1" x14ac:dyDescent="0.25">
      <c r="B57" s="13"/>
      <c r="C57" s="12"/>
      <c r="D57" s="152"/>
      <c r="E57" s="12"/>
      <c r="F57" s="153"/>
      <c r="G57" s="154"/>
      <c r="H57" s="153"/>
      <c r="I57" s="138"/>
      <c r="M57" s="152"/>
      <c r="N57" s="12"/>
      <c r="O57" s="153"/>
      <c r="P57" s="154"/>
      <c r="Q57" s="153"/>
    </row>
    <row r="58" spans="1:17" s="20" customFormat="1" x14ac:dyDescent="0.25">
      <c r="B58" s="13"/>
      <c r="C58" s="12"/>
      <c r="D58" s="152"/>
      <c r="E58" s="12"/>
      <c r="F58" s="153"/>
      <c r="G58" s="154"/>
      <c r="H58" s="153"/>
      <c r="I58" s="138"/>
      <c r="M58" s="152"/>
      <c r="N58" s="12"/>
      <c r="O58" s="153"/>
      <c r="P58" s="154"/>
      <c r="Q58" s="153"/>
    </row>
    <row r="59" spans="1:17" s="20" customFormat="1" x14ac:dyDescent="0.25">
      <c r="B59" s="13"/>
      <c r="C59" s="12"/>
      <c r="D59" s="152"/>
      <c r="E59" s="12"/>
      <c r="F59" s="153"/>
      <c r="G59" s="154"/>
      <c r="H59" s="153"/>
      <c r="I59" s="138"/>
      <c r="M59" s="152"/>
      <c r="N59" s="12"/>
      <c r="O59" s="153"/>
      <c r="P59" s="154"/>
      <c r="Q59" s="153"/>
    </row>
    <row r="60" spans="1:17" s="20" customFormat="1" x14ac:dyDescent="0.25">
      <c r="B60" s="13"/>
      <c r="C60" s="12"/>
      <c r="D60" s="152"/>
      <c r="E60" s="12"/>
      <c r="F60" s="153"/>
      <c r="G60" s="154"/>
      <c r="H60" s="153"/>
      <c r="I60" s="138"/>
      <c r="M60" s="152"/>
      <c r="N60" s="12"/>
      <c r="O60" s="153"/>
      <c r="P60" s="154"/>
      <c r="Q60" s="153"/>
    </row>
    <row r="61" spans="1:17" s="20" customFormat="1" x14ac:dyDescent="0.25">
      <c r="B61" s="13"/>
      <c r="C61" s="12"/>
      <c r="D61" s="152"/>
      <c r="E61" s="12"/>
      <c r="F61" s="153"/>
      <c r="G61" s="154"/>
      <c r="H61" s="153"/>
      <c r="I61" s="138"/>
      <c r="M61" s="152"/>
      <c r="N61" s="12"/>
      <c r="O61" s="153"/>
      <c r="P61" s="154"/>
      <c r="Q61" s="153"/>
    </row>
    <row r="62" spans="1:17" s="20" customFormat="1" x14ac:dyDescent="0.25">
      <c r="B62" s="13"/>
      <c r="C62" s="12"/>
      <c r="D62" s="152"/>
      <c r="E62" s="12"/>
      <c r="F62" s="153"/>
      <c r="G62" s="154"/>
      <c r="H62" s="153"/>
      <c r="I62" s="138"/>
      <c r="M62" s="152"/>
      <c r="N62" s="12"/>
      <c r="O62" s="153"/>
      <c r="P62" s="154"/>
      <c r="Q62" s="153"/>
    </row>
    <row r="63" spans="1:17" s="20" customFormat="1" x14ac:dyDescent="0.25">
      <c r="B63" s="13"/>
      <c r="C63" s="12"/>
      <c r="D63" s="152"/>
      <c r="E63" s="12"/>
      <c r="F63" s="153"/>
      <c r="G63" s="154"/>
      <c r="H63" s="153"/>
      <c r="I63" s="138"/>
      <c r="M63" s="152"/>
      <c r="N63" s="12"/>
      <c r="O63" s="153"/>
      <c r="P63" s="154"/>
      <c r="Q63" s="153"/>
    </row>
    <row r="64" spans="1: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2"/>
      <c r="E74" s="12"/>
      <c r="F74" s="153"/>
      <c r="G74" s="154"/>
      <c r="H74" s="153"/>
      <c r="I74" s="138"/>
      <c r="M74" s="152"/>
      <c r="N74" s="12"/>
      <c r="O74" s="153"/>
      <c r="P74" s="154"/>
      <c r="Q74" s="153"/>
    </row>
    <row r="75" spans="2:17" s="20" customFormat="1" x14ac:dyDescent="0.25">
      <c r="B75" s="13"/>
      <c r="C75" s="12"/>
      <c r="D75" s="152"/>
      <c r="E75" s="12"/>
      <c r="F75" s="153"/>
      <c r="G75" s="154"/>
      <c r="H75" s="153"/>
      <c r="I75" s="138"/>
      <c r="M75" s="152"/>
      <c r="N75" s="12"/>
      <c r="O75" s="153"/>
      <c r="P75" s="154"/>
      <c r="Q75" s="153"/>
    </row>
    <row r="76" spans="2:17" s="20" customFormat="1" x14ac:dyDescent="0.25">
      <c r="B76" s="13"/>
      <c r="C76" s="12"/>
      <c r="D76" s="152"/>
      <c r="E76" s="12"/>
      <c r="F76" s="153"/>
      <c r="G76" s="154"/>
      <c r="H76" s="153"/>
      <c r="I76" s="138"/>
      <c r="M76" s="152"/>
      <c r="N76" s="12"/>
      <c r="O76" s="153"/>
      <c r="P76" s="154"/>
      <c r="Q76" s="153"/>
    </row>
    <row r="77" spans="2:17" s="20" customFormat="1" x14ac:dyDescent="0.25">
      <c r="B77" s="13"/>
      <c r="C77" s="12"/>
      <c r="D77" s="152"/>
      <c r="E77" s="12"/>
      <c r="F77" s="153"/>
      <c r="G77" s="154"/>
      <c r="H77" s="153"/>
      <c r="I77" s="138"/>
      <c r="M77" s="152"/>
      <c r="N77" s="12"/>
      <c r="O77" s="153"/>
      <c r="P77" s="154"/>
      <c r="Q77" s="153"/>
    </row>
    <row r="78" spans="2:17" s="20" customFormat="1" x14ac:dyDescent="0.25">
      <c r="B78" s="13"/>
      <c r="C78" s="12"/>
      <c r="D78" s="152"/>
      <c r="E78" s="12"/>
      <c r="F78" s="153"/>
      <c r="G78" s="154"/>
      <c r="H78" s="153"/>
      <c r="I78" s="138"/>
      <c r="M78" s="152"/>
      <c r="N78" s="12"/>
      <c r="O78" s="153"/>
      <c r="P78" s="154"/>
      <c r="Q78" s="153"/>
    </row>
    <row r="79" spans="2:17" s="20" customFormat="1" x14ac:dyDescent="0.25">
      <c r="B79" s="13"/>
      <c r="C79" s="12"/>
      <c r="D79" s="152"/>
      <c r="E79" s="12"/>
      <c r="F79" s="153"/>
      <c r="G79" s="154"/>
      <c r="H79" s="153"/>
      <c r="I79" s="138"/>
      <c r="M79" s="152"/>
      <c r="N79" s="12"/>
      <c r="O79" s="153"/>
      <c r="P79" s="154"/>
      <c r="Q79" s="153"/>
    </row>
    <row r="80" spans="2:17" s="20" customFormat="1" x14ac:dyDescent="0.25">
      <c r="B80" s="13"/>
      <c r="C80" s="12"/>
      <c r="D80" s="152"/>
      <c r="E80" s="12"/>
      <c r="F80" s="153"/>
      <c r="G80" s="154"/>
      <c r="H80" s="153"/>
      <c r="I80" s="138"/>
      <c r="M80" s="152"/>
      <c r="N80" s="12"/>
      <c r="O80" s="153"/>
      <c r="P80" s="154"/>
      <c r="Q80" s="153"/>
    </row>
    <row r="81" spans="2:17" s="20" customFormat="1" x14ac:dyDescent="0.25">
      <c r="B81" s="13"/>
      <c r="C81" s="12"/>
      <c r="D81" s="152"/>
      <c r="E81" s="12"/>
      <c r="F81" s="153"/>
      <c r="G81" s="154"/>
      <c r="H81" s="153"/>
      <c r="I81" s="138"/>
      <c r="M81" s="152"/>
      <c r="N81" s="12"/>
      <c r="O81" s="153"/>
      <c r="P81" s="154"/>
      <c r="Q81" s="153"/>
    </row>
    <row r="82" spans="2:17" s="20" customFormat="1" x14ac:dyDescent="0.25">
      <c r="B82" s="13"/>
      <c r="C82" s="12"/>
      <c r="D82" s="152"/>
      <c r="E82" s="12"/>
      <c r="F82" s="153"/>
      <c r="G82" s="154"/>
      <c r="H82" s="153"/>
      <c r="I82" s="138"/>
      <c r="M82" s="152"/>
      <c r="N82" s="12"/>
      <c r="O82" s="153"/>
      <c r="P82" s="154"/>
      <c r="Q82" s="153"/>
    </row>
    <row r="83" spans="2:17" s="20" customFormat="1" x14ac:dyDescent="0.25">
      <c r="B83" s="13"/>
      <c r="C83" s="12"/>
      <c r="D83" s="152"/>
      <c r="E83" s="12"/>
      <c r="F83" s="153"/>
      <c r="G83" s="154"/>
      <c r="H83" s="153"/>
      <c r="I83" s="138"/>
      <c r="M83" s="152"/>
      <c r="N83" s="12"/>
      <c r="O83" s="153"/>
      <c r="P83" s="154"/>
      <c r="Q83" s="153"/>
    </row>
    <row r="84" spans="2:17" s="20" customFormat="1" x14ac:dyDescent="0.25">
      <c r="B84" s="13"/>
      <c r="C84" s="12"/>
      <c r="D84" s="152"/>
      <c r="E84" s="12"/>
      <c r="F84" s="153"/>
      <c r="G84" s="154"/>
      <c r="H84" s="153"/>
      <c r="I84" s="138"/>
      <c r="M84" s="152"/>
      <c r="N84" s="12"/>
      <c r="O84" s="153"/>
      <c r="P84" s="154"/>
      <c r="Q84" s="153"/>
    </row>
    <row r="85" spans="2:17" s="20" customFormat="1" x14ac:dyDescent="0.25">
      <c r="B85" s="13"/>
      <c r="C85" s="12"/>
      <c r="D85" s="155"/>
      <c r="E85" s="156"/>
      <c r="F85" s="181"/>
      <c r="G85" s="158"/>
      <c r="H85" s="181"/>
      <c r="I85" s="138"/>
      <c r="M85" s="155"/>
      <c r="N85" s="156"/>
      <c r="O85" s="181"/>
      <c r="P85" s="158"/>
      <c r="Q85" s="181"/>
    </row>
    <row r="86" spans="2:17" s="20" customFormat="1" x14ac:dyDescent="0.25">
      <c r="B86" s="13"/>
      <c r="C86" s="12"/>
      <c r="D86" s="155"/>
      <c r="E86" s="155"/>
      <c r="F86" s="155"/>
      <c r="G86" s="155"/>
      <c r="H86" s="155"/>
      <c r="I86" s="138"/>
      <c r="M86" s="155"/>
      <c r="N86" s="155"/>
      <c r="O86" s="155"/>
      <c r="P86" s="155"/>
      <c r="Q86" s="155"/>
    </row>
    <row r="87" spans="2:17" s="20" customFormat="1" x14ac:dyDescent="0.25">
      <c r="B87" s="13"/>
      <c r="C87" s="12"/>
      <c r="D87" s="155"/>
      <c r="E87" s="155"/>
      <c r="F87" s="155"/>
      <c r="G87" s="155"/>
      <c r="H87" s="155"/>
      <c r="I87" s="138"/>
      <c r="M87" s="155"/>
      <c r="N87" s="155"/>
      <c r="O87" s="155"/>
      <c r="P87" s="155"/>
      <c r="Q87" s="155"/>
    </row>
    <row r="88" spans="2:17" s="20" customFormat="1" x14ac:dyDescent="0.25">
      <c r="B88" s="13"/>
      <c r="C88" s="12"/>
      <c r="D88" s="159"/>
      <c r="E88" s="182"/>
      <c r="F88" s="155"/>
      <c r="G88" s="155"/>
      <c r="H88" s="155"/>
      <c r="I88" s="138"/>
      <c r="M88" s="159"/>
      <c r="N88" s="182"/>
      <c r="O88" s="155"/>
      <c r="P88" s="155"/>
      <c r="Q88" s="155"/>
    </row>
    <row r="89" spans="2:17" s="20" customFormat="1" x14ac:dyDescent="0.25">
      <c r="B89" s="13"/>
      <c r="C89" s="12"/>
      <c r="D89" s="156"/>
      <c r="E89" s="182"/>
      <c r="F89" s="155"/>
      <c r="G89" s="155"/>
      <c r="H89" s="155"/>
      <c r="I89" s="138"/>
      <c r="M89" s="156"/>
      <c r="N89" s="182"/>
      <c r="O89" s="155"/>
      <c r="P89" s="155"/>
      <c r="Q89" s="155"/>
    </row>
    <row r="90" spans="2:17" s="20" customFormat="1" x14ac:dyDescent="0.25">
      <c r="B90" s="13"/>
      <c r="C90" s="12"/>
      <c r="D90" s="155"/>
      <c r="E90" s="182"/>
      <c r="F90" s="155"/>
      <c r="G90" s="155"/>
      <c r="H90" s="155"/>
      <c r="I90" s="138"/>
      <c r="M90" s="155"/>
      <c r="N90" s="182"/>
      <c r="O90" s="155"/>
      <c r="P90" s="155"/>
      <c r="Q90" s="155"/>
    </row>
    <row r="91" spans="2:17" s="20" customFormat="1" ht="14" x14ac:dyDescent="0.25">
      <c r="B91" s="155"/>
      <c r="C91" s="156"/>
      <c r="D91" s="161"/>
      <c r="E91" s="161"/>
      <c r="F91" s="161"/>
      <c r="G91" s="161"/>
      <c r="H91" s="161"/>
      <c r="I91" s="138"/>
      <c r="M91" s="161"/>
      <c r="N91" s="161"/>
      <c r="O91" s="161"/>
      <c r="P91" s="161"/>
      <c r="Q91" s="161"/>
    </row>
    <row r="92" spans="2:17" s="20" customFormat="1" ht="14" x14ac:dyDescent="0.25">
      <c r="B92" s="33"/>
      <c r="C92" s="33"/>
      <c r="D92" s="161"/>
      <c r="E92" s="161"/>
      <c r="F92" s="161"/>
      <c r="G92" s="161"/>
      <c r="H92" s="161"/>
      <c r="I92" s="138"/>
      <c r="M92" s="161"/>
      <c r="N92" s="161"/>
      <c r="O92" s="161"/>
      <c r="P92" s="161"/>
      <c r="Q92" s="161"/>
    </row>
    <row r="93" spans="2:17" s="20" customFormat="1" ht="14" x14ac:dyDescent="0.25">
      <c r="B93" s="33"/>
      <c r="C93" s="33"/>
      <c r="D93" s="162"/>
      <c r="E93" s="183"/>
      <c r="F93" s="161"/>
      <c r="G93" s="161"/>
      <c r="H93" s="161"/>
      <c r="I93" s="138"/>
      <c r="M93" s="162"/>
      <c r="N93" s="183"/>
      <c r="O93" s="161"/>
      <c r="P93" s="161"/>
      <c r="Q93" s="161"/>
    </row>
    <row r="94" spans="2:17" s="20" customFormat="1" ht="14" x14ac:dyDescent="0.25">
      <c r="B94" s="159"/>
      <c r="C94" s="182"/>
      <c r="D94" s="164"/>
      <c r="E94" s="183"/>
      <c r="F94" s="161"/>
      <c r="G94" s="161"/>
      <c r="H94" s="161"/>
      <c r="I94" s="138"/>
      <c r="M94" s="164"/>
      <c r="N94" s="183"/>
      <c r="O94" s="161"/>
      <c r="P94" s="161"/>
      <c r="Q94" s="161"/>
    </row>
    <row r="95" spans="2:17" s="20" customFormat="1" ht="14" x14ac:dyDescent="0.25">
      <c r="B95" s="165"/>
      <c r="C95" s="182"/>
      <c r="D95" s="161"/>
      <c r="E95" s="183"/>
      <c r="F95" s="161"/>
      <c r="G95" s="161"/>
      <c r="H95" s="161"/>
      <c r="I95" s="138"/>
      <c r="M95" s="161"/>
      <c r="N95" s="183"/>
      <c r="O95" s="161"/>
      <c r="P95" s="161"/>
      <c r="Q95" s="161"/>
    </row>
    <row r="96" spans="2:17" s="20" customFormat="1" x14ac:dyDescent="0.25">
      <c r="C96" s="182"/>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c r="I310" s="138"/>
    </row>
    <row r="311" spans="9:9" s="20" customFormat="1" x14ac:dyDescent="0.25">
      <c r="I311" s="138"/>
    </row>
    <row r="312" spans="9:9" s="20" customFormat="1" x14ac:dyDescent="0.25">
      <c r="I312" s="138"/>
    </row>
    <row r="313" spans="9:9" s="20" customFormat="1" x14ac:dyDescent="0.25">
      <c r="I313" s="138"/>
    </row>
    <row r="314" spans="9:9" s="20" customFormat="1" x14ac:dyDescent="0.25">
      <c r="I314" s="138"/>
    </row>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row r="2251" s="20" customFormat="1" x14ac:dyDescent="0.25"/>
    <row r="2252" s="20" customFormat="1" x14ac:dyDescent="0.25"/>
    <row r="2253" s="20" customFormat="1" x14ac:dyDescent="0.25"/>
    <row r="2254" s="20" customFormat="1" x14ac:dyDescent="0.25"/>
  </sheetData>
  <phoneticPr fontId="6" type="noConversion"/>
  <pageMargins left="0.70866141732283472" right="0.70866141732283472" top="1.0236220472440944" bottom="1.0236220472440944" header="0.39370078740157483" footer="0.39370078740157483"/>
  <pageSetup paperSize="9" scale="66" orientation="landscape" r:id="rId1"/>
  <headerFooter alignWithMargins="0">
    <oddFooter>&amp;L&amp;"Frutiger 57Cn,Standard"&amp;8
Santander Consumer Bank AG
Santander-Platz 1
41061 Mönchengladbach</oddFooter>
  </headerFooter>
  <rowBreaks count="1" manualBreakCount="1">
    <brk id="56" max="11" man="1"/>
  </rowBreaks>
  <colBreaks count="1" manualBreakCount="1">
    <brk id="1" max="46"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3">
    <pageSetUpPr fitToPage="1"/>
  </sheetPr>
  <dimension ref="A1:M260"/>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341</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153"/>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pageSetUpPr fitToPage="1"/>
  </sheetPr>
  <dimension ref="A1:Q2254"/>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18.81640625" style="4" customWidth="1"/>
    <col min="5" max="5" width="20.81640625" style="4" customWidth="1"/>
    <col min="6" max="6" width="19.54296875" style="4" customWidth="1"/>
    <col min="7" max="8" width="19" style="4" customWidth="1"/>
    <col min="9" max="10" width="15.453125" style="4" customWidth="1"/>
    <col min="11" max="11" width="1.1796875" style="4" customWidth="1"/>
    <col min="12" max="12" width="3.1796875" style="4" customWidth="1"/>
    <col min="13" max="13" width="18.81640625" style="20" customWidth="1"/>
    <col min="14" max="14" width="18.54296875" style="20" customWidth="1"/>
    <col min="15" max="15" width="19.54296875" style="20" customWidth="1"/>
    <col min="16" max="17" width="19" style="20" customWidth="1"/>
    <col min="18" max="16384" width="9.1796875" style="4"/>
  </cols>
  <sheetData>
    <row r="1" spans="1:17" ht="6" customHeight="1" x14ac:dyDescent="0.25">
      <c r="A1" s="49"/>
      <c r="B1" s="67"/>
      <c r="C1" s="67"/>
      <c r="D1" s="67"/>
      <c r="E1" s="67"/>
      <c r="F1" s="67"/>
      <c r="G1" s="67"/>
      <c r="H1" s="67"/>
      <c r="I1" s="67"/>
      <c r="J1" s="67"/>
      <c r="K1" s="118"/>
    </row>
    <row r="2" spans="1:17"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row>
    <row r="3" spans="1:17"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row>
    <row r="4" spans="1:17" s="5" customFormat="1" ht="13" x14ac:dyDescent="0.25">
      <c r="A4" s="32"/>
      <c r="B4" s="121"/>
      <c r="C4" s="108"/>
      <c r="D4" s="78" t="str">
        <f>'Cover Sheet'!D4</f>
        <v>Period  No</v>
      </c>
      <c r="E4" s="79"/>
      <c r="F4" s="122">
        <f>'Cover Sheet'!F4</f>
        <v>61</v>
      </c>
      <c r="G4" s="79"/>
      <c r="H4" s="123"/>
      <c r="I4" s="79"/>
      <c r="J4" s="86"/>
      <c r="K4" s="184"/>
      <c r="M4" s="231"/>
      <c r="N4" s="20"/>
      <c r="O4" s="3"/>
      <c r="P4" s="20"/>
      <c r="Q4" s="231"/>
    </row>
    <row r="5" spans="1:17" s="5" customFormat="1" ht="18" x14ac:dyDescent="0.25">
      <c r="A5" s="32"/>
      <c r="B5" s="124" t="s">
        <v>342</v>
      </c>
      <c r="C5" s="87"/>
      <c r="D5" s="78" t="str">
        <f>'Cover Sheet'!D5</f>
        <v>Monthly Period</v>
      </c>
      <c r="E5" s="79"/>
      <c r="F5" s="88">
        <f>'Cover Sheet'!F5</f>
        <v>45975</v>
      </c>
      <c r="G5" s="79"/>
      <c r="H5" s="123"/>
      <c r="I5" s="79"/>
      <c r="J5" s="86"/>
      <c r="K5" s="93"/>
      <c r="M5" s="231"/>
      <c r="N5" s="20"/>
      <c r="O5" s="307"/>
      <c r="P5" s="20"/>
      <c r="Q5" s="231"/>
    </row>
    <row r="6" spans="1:17"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3"/>
      <c r="Q6" s="259"/>
    </row>
    <row r="7" spans="1:17"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row>
    <row r="8" spans="1:17" s="5" customFormat="1" ht="13" x14ac:dyDescent="0.25">
      <c r="A8" s="32"/>
      <c r="B8" s="33"/>
      <c r="C8" s="33"/>
      <c r="D8" s="33"/>
      <c r="E8" s="103"/>
      <c r="F8" s="102"/>
      <c r="G8" s="103"/>
      <c r="H8" s="33"/>
      <c r="I8" s="129"/>
      <c r="J8" s="33"/>
      <c r="K8" s="93"/>
      <c r="M8" s="20"/>
      <c r="N8" s="263"/>
      <c r="O8" s="3"/>
      <c r="P8" s="263"/>
      <c r="Q8" s="20"/>
    </row>
    <row r="9" spans="1:17" s="5" customFormat="1" x14ac:dyDescent="0.25">
      <c r="A9" s="32"/>
      <c r="K9" s="75"/>
      <c r="M9" s="20"/>
      <c r="N9" s="20"/>
      <c r="O9" s="20"/>
      <c r="P9" s="20"/>
      <c r="Q9" s="20"/>
    </row>
    <row r="10" spans="1:17" s="5" customFormat="1" x14ac:dyDescent="0.25">
      <c r="A10" s="32"/>
      <c r="B10" s="33"/>
      <c r="C10" s="33"/>
      <c r="D10" s="20"/>
      <c r="E10" s="33"/>
      <c r="F10" s="131"/>
      <c r="G10" s="33"/>
      <c r="H10" s="33"/>
      <c r="I10" s="20"/>
      <c r="J10" s="20"/>
      <c r="K10" s="75"/>
      <c r="M10" s="20"/>
      <c r="N10" s="20"/>
      <c r="O10" s="138"/>
      <c r="P10" s="20"/>
      <c r="Q10" s="20"/>
    </row>
    <row r="11" spans="1:17" s="5" customFormat="1" ht="18" x14ac:dyDescent="0.25">
      <c r="A11" s="32"/>
      <c r="B11" s="132"/>
      <c r="C11" s="33"/>
      <c r="D11" s="20"/>
      <c r="E11" s="33"/>
      <c r="F11" s="20"/>
      <c r="G11" s="186"/>
      <c r="H11" s="186"/>
      <c r="I11" s="20"/>
      <c r="K11" s="75"/>
      <c r="M11" s="47"/>
      <c r="N11" s="20"/>
      <c r="O11" s="20"/>
      <c r="P11" s="187"/>
      <c r="Q11" s="187"/>
    </row>
    <row r="12" spans="1:17" s="5" customFormat="1" ht="13" thickBot="1" x14ac:dyDescent="0.3">
      <c r="A12" s="32"/>
      <c r="B12" s="33"/>
      <c r="C12" s="20"/>
      <c r="D12" s="20"/>
      <c r="E12" s="20"/>
      <c r="F12" s="20"/>
      <c r="G12" s="187"/>
      <c r="H12" s="187"/>
      <c r="I12" s="20"/>
      <c r="J12" s="20"/>
      <c r="K12" s="75"/>
      <c r="M12" s="20"/>
      <c r="N12" s="20"/>
      <c r="O12" s="20"/>
      <c r="P12" s="187"/>
      <c r="Q12" s="187"/>
    </row>
    <row r="13" spans="1:17" s="5" customFormat="1" ht="31.5" customHeight="1" thickBot="1" x14ac:dyDescent="0.3">
      <c r="A13" s="32"/>
      <c r="B13" s="137"/>
      <c r="C13" s="137"/>
      <c r="D13" s="308" t="s">
        <v>81</v>
      </c>
      <c r="E13" s="265" t="s">
        <v>75</v>
      </c>
      <c r="F13" s="289" t="s">
        <v>196</v>
      </c>
      <c r="G13" s="289" t="s">
        <v>61</v>
      </c>
      <c r="H13" s="290" t="s">
        <v>197</v>
      </c>
      <c r="I13" s="137"/>
      <c r="J13" s="20"/>
      <c r="K13" s="75"/>
      <c r="M13" s="171"/>
      <c r="N13" s="172"/>
      <c r="O13" s="305"/>
      <c r="P13" s="305"/>
      <c r="Q13" s="142"/>
    </row>
    <row r="14" spans="1:17" x14ac:dyDescent="0.25">
      <c r="A14" s="29"/>
      <c r="B14" s="13"/>
      <c r="C14" s="12"/>
      <c r="D14" s="309" t="s">
        <v>565</v>
      </c>
      <c r="E14" s="310">
        <v>-218.16999999999996</v>
      </c>
      <c r="F14" s="311">
        <v>-1.2195117135052059E-7</v>
      </c>
      <c r="G14" s="312">
        <v>4</v>
      </c>
      <c r="H14" s="313">
        <v>2.174894109843027E-5</v>
      </c>
      <c r="I14" s="144"/>
      <c r="J14" s="20"/>
      <c r="K14" s="139"/>
      <c r="N14" s="215"/>
      <c r="O14" s="144"/>
      <c r="P14" s="216"/>
      <c r="Q14" s="144"/>
    </row>
    <row r="15" spans="1:17" x14ac:dyDescent="0.25">
      <c r="A15" s="29"/>
      <c r="B15" s="13"/>
      <c r="C15" s="12"/>
      <c r="D15" s="314" t="s">
        <v>566</v>
      </c>
      <c r="E15" s="315">
        <v>44785.05</v>
      </c>
      <c r="F15" s="316">
        <v>2.503364031027013E-5</v>
      </c>
      <c r="G15" s="317">
        <v>19</v>
      </c>
      <c r="H15" s="318">
        <v>1.0330747021754378E-4</v>
      </c>
      <c r="I15" s="144"/>
      <c r="J15" s="20"/>
      <c r="K15" s="139"/>
      <c r="N15" s="215"/>
      <c r="O15" s="144"/>
      <c r="P15" s="216"/>
      <c r="Q15" s="144"/>
    </row>
    <row r="16" spans="1:17" x14ac:dyDescent="0.25">
      <c r="A16" s="29"/>
      <c r="B16" s="13"/>
      <c r="C16" s="12"/>
      <c r="D16" s="314" t="s">
        <v>567</v>
      </c>
      <c r="E16" s="315">
        <v>13986900.860000009</v>
      </c>
      <c r="F16" s="316">
        <v>7.8183019821268067E-3</v>
      </c>
      <c r="G16" s="317">
        <v>3089</v>
      </c>
      <c r="H16" s="318">
        <v>1.6795619763262777E-2</v>
      </c>
      <c r="I16" s="144"/>
      <c r="J16" s="20"/>
      <c r="K16" s="139"/>
      <c r="N16" s="215"/>
      <c r="O16" s="144"/>
      <c r="P16" s="216"/>
      <c r="Q16" s="144"/>
    </row>
    <row r="17" spans="1:17" x14ac:dyDescent="0.25">
      <c r="A17" s="29"/>
      <c r="B17" s="13"/>
      <c r="C17" s="12"/>
      <c r="D17" s="314" t="s">
        <v>568</v>
      </c>
      <c r="E17" s="315">
        <v>155812105.47999975</v>
      </c>
      <c r="F17" s="316">
        <v>8.7094782847673122E-2</v>
      </c>
      <c r="G17" s="317">
        <v>20937</v>
      </c>
      <c r="H17" s="318">
        <v>0.11383939494445865</v>
      </c>
      <c r="I17" s="144"/>
      <c r="J17" s="20"/>
      <c r="K17" s="139"/>
      <c r="N17" s="215"/>
      <c r="O17" s="144"/>
      <c r="P17" s="216"/>
      <c r="Q17" s="144"/>
    </row>
    <row r="18" spans="1:17" x14ac:dyDescent="0.25">
      <c r="A18" s="29"/>
      <c r="B18" s="13"/>
      <c r="C18" s="12"/>
      <c r="D18" s="314" t="s">
        <v>569</v>
      </c>
      <c r="E18" s="315">
        <v>460943696.32000172</v>
      </c>
      <c r="F18" s="316">
        <v>0.25765514824615149</v>
      </c>
      <c r="G18" s="317">
        <v>49877</v>
      </c>
      <c r="H18" s="318">
        <v>0.27119298379160167</v>
      </c>
      <c r="I18" s="144"/>
      <c r="J18" s="20"/>
      <c r="K18" s="139"/>
      <c r="N18" s="215"/>
      <c r="O18" s="144"/>
      <c r="P18" s="216"/>
      <c r="Q18" s="144"/>
    </row>
    <row r="19" spans="1:17" x14ac:dyDescent="0.25">
      <c r="A19" s="29"/>
      <c r="B19" s="13"/>
      <c r="C19" s="12"/>
      <c r="D19" s="314" t="s">
        <v>570</v>
      </c>
      <c r="E19" s="315">
        <v>525004577.44999957</v>
      </c>
      <c r="F19" s="316">
        <v>0.29346346053266981</v>
      </c>
      <c r="G19" s="317">
        <v>50164</v>
      </c>
      <c r="H19" s="318">
        <v>0.27275347031541403</v>
      </c>
      <c r="I19" s="144"/>
      <c r="J19" s="20"/>
      <c r="K19" s="139"/>
      <c r="N19" s="215"/>
      <c r="O19" s="144"/>
      <c r="P19" s="216"/>
      <c r="Q19" s="144"/>
    </row>
    <row r="20" spans="1:17" x14ac:dyDescent="0.25">
      <c r="A20" s="29"/>
      <c r="B20" s="13"/>
      <c r="C20" s="12"/>
      <c r="D20" s="314" t="s">
        <v>571</v>
      </c>
      <c r="E20" s="315">
        <v>143940697.8999998</v>
      </c>
      <c r="F20" s="316">
        <v>8.0458984800460195E-2</v>
      </c>
      <c r="G20" s="317">
        <v>19177</v>
      </c>
      <c r="H20" s="318">
        <v>0.10426986086114932</v>
      </c>
      <c r="I20" s="144"/>
      <c r="J20" s="20"/>
      <c r="K20" s="139"/>
      <c r="N20" s="215"/>
      <c r="O20" s="144"/>
      <c r="P20" s="216"/>
      <c r="Q20" s="144"/>
    </row>
    <row r="21" spans="1:17" x14ac:dyDescent="0.25">
      <c r="A21" s="29"/>
      <c r="B21" s="13"/>
      <c r="C21" s="12"/>
      <c r="D21" s="314" t="s">
        <v>572</v>
      </c>
      <c r="E21" s="315">
        <v>227952658.82000017</v>
      </c>
      <c r="F21" s="316">
        <v>0.12741941493131323</v>
      </c>
      <c r="G21" s="317">
        <v>24249</v>
      </c>
      <c r="H21" s="318">
        <v>0.1318475181739589</v>
      </c>
      <c r="I21" s="144"/>
      <c r="J21" s="20"/>
      <c r="K21" s="139"/>
      <c r="N21" s="215"/>
      <c r="O21" s="144"/>
      <c r="P21" s="216"/>
      <c r="Q21" s="144"/>
    </row>
    <row r="22" spans="1:17" x14ac:dyDescent="0.25">
      <c r="A22" s="29"/>
      <c r="B22" s="13"/>
      <c r="C22" s="12"/>
      <c r="D22" s="314" t="s">
        <v>573</v>
      </c>
      <c r="E22" s="315">
        <v>44470403.150000021</v>
      </c>
      <c r="F22" s="316">
        <v>2.4857761170520166E-2</v>
      </c>
      <c r="G22" s="317">
        <v>3393</v>
      </c>
      <c r="H22" s="318">
        <v>1.8448539286743476E-2</v>
      </c>
      <c r="I22" s="144"/>
      <c r="J22" s="20"/>
      <c r="K22" s="139"/>
      <c r="N22" s="215"/>
      <c r="O22" s="144"/>
      <c r="P22" s="216"/>
      <c r="Q22" s="144"/>
    </row>
    <row r="23" spans="1:17" x14ac:dyDescent="0.25">
      <c r="A23" s="29"/>
      <c r="B23" s="13"/>
      <c r="C23" s="12"/>
      <c r="D23" s="314" t="s">
        <v>574</v>
      </c>
      <c r="E23" s="315">
        <v>9401926.3600000069</v>
      </c>
      <c r="F23" s="316">
        <v>5.2554243596889469E-3</v>
      </c>
      <c r="G23" s="317">
        <v>576</v>
      </c>
      <c r="H23" s="318">
        <v>3.1318475181739587E-3</v>
      </c>
      <c r="I23" s="144"/>
      <c r="J23" s="20"/>
      <c r="K23" s="139"/>
      <c r="N23" s="215"/>
      <c r="O23" s="144"/>
      <c r="P23" s="216"/>
      <c r="Q23" s="144"/>
    </row>
    <row r="24" spans="1:17" ht="13" thickBot="1" x14ac:dyDescent="0.3">
      <c r="A24" s="29"/>
      <c r="B24" s="13"/>
      <c r="C24" s="12"/>
      <c r="D24" s="314" t="s">
        <v>575</v>
      </c>
      <c r="E24" s="315">
        <v>207437173.29999942</v>
      </c>
      <c r="F24" s="316">
        <v>0.11595180944023409</v>
      </c>
      <c r="G24" s="317">
        <v>12432</v>
      </c>
      <c r="H24" s="318">
        <v>6.7595708933921278E-2</v>
      </c>
      <c r="I24" s="144"/>
      <c r="J24" s="20"/>
      <c r="K24" s="139"/>
      <c r="N24" s="215"/>
      <c r="O24" s="144"/>
      <c r="P24" s="216"/>
      <c r="Q24" s="144"/>
    </row>
    <row r="25" spans="1:17" ht="14" thickTop="1" thickBot="1" x14ac:dyDescent="0.3">
      <c r="A25" s="29"/>
      <c r="B25" s="13"/>
      <c r="C25" s="12"/>
      <c r="D25" s="319" t="s">
        <v>35</v>
      </c>
      <c r="E25" s="320">
        <f>SUM(E14:E24)</f>
        <v>1788994706.5200007</v>
      </c>
      <c r="F25" s="321">
        <f>ROUND(SUM(F14:F24),0)</f>
        <v>1</v>
      </c>
      <c r="G25" s="284">
        <f>SUM(G14:G24)</f>
        <v>183917</v>
      </c>
      <c r="H25" s="322">
        <f>SUM(H14:H24)</f>
        <v>1</v>
      </c>
      <c r="I25" s="20"/>
      <c r="J25" s="20"/>
      <c r="K25" s="139"/>
      <c r="M25" s="323"/>
      <c r="N25" s="324"/>
      <c r="O25" s="325"/>
      <c r="P25" s="326"/>
      <c r="Q25" s="325"/>
    </row>
    <row r="26" spans="1:17" ht="13.5" customHeight="1" x14ac:dyDescent="0.25">
      <c r="A26" s="29"/>
      <c r="B26" s="13"/>
      <c r="C26" s="12"/>
      <c r="D26" s="5"/>
      <c r="E26" s="5"/>
      <c r="F26" s="5"/>
      <c r="G26" s="5"/>
      <c r="H26" s="5"/>
      <c r="I26" s="20"/>
      <c r="J26" s="20"/>
      <c r="K26" s="139"/>
    </row>
    <row r="27" spans="1:17" ht="13.5" customHeight="1" x14ac:dyDescent="0.25">
      <c r="A27" s="29"/>
      <c r="B27" s="13"/>
      <c r="C27" s="12"/>
      <c r="D27" s="5"/>
      <c r="E27" s="5"/>
      <c r="F27" s="5"/>
      <c r="G27" s="5"/>
      <c r="H27" s="5"/>
      <c r="I27" s="20"/>
      <c r="J27" s="20"/>
      <c r="K27" s="139"/>
    </row>
    <row r="28" spans="1:17" ht="13.5" customHeight="1" x14ac:dyDescent="0.25">
      <c r="A28" s="29"/>
      <c r="B28" s="13"/>
      <c r="C28" s="12"/>
      <c r="D28" s="5"/>
      <c r="E28" s="5"/>
      <c r="F28" s="5"/>
      <c r="G28" s="5"/>
      <c r="H28" s="5"/>
      <c r="I28" s="20"/>
      <c r="J28" s="20"/>
      <c r="K28" s="139"/>
    </row>
    <row r="29" spans="1:17" ht="13.5" thickBot="1" x14ac:dyDescent="0.3">
      <c r="A29" s="29"/>
      <c r="B29" s="13"/>
      <c r="C29" s="12"/>
      <c r="D29" s="327" t="s">
        <v>73</v>
      </c>
      <c r="E29" s="327"/>
      <c r="F29" s="5"/>
      <c r="G29" s="5"/>
      <c r="H29" s="5"/>
      <c r="I29" s="20"/>
      <c r="J29" s="20"/>
      <c r="K29" s="139"/>
      <c r="N29" s="328"/>
    </row>
    <row r="30" spans="1:17" ht="13" thickBot="1" x14ac:dyDescent="0.3">
      <c r="A30" s="29"/>
      <c r="B30" s="13"/>
      <c r="C30" s="12"/>
      <c r="D30" s="329" t="s">
        <v>69</v>
      </c>
      <c r="E30" s="338">
        <v>77.794708029372146</v>
      </c>
      <c r="F30" s="5"/>
      <c r="G30" s="5"/>
      <c r="H30" s="5"/>
      <c r="I30" s="175"/>
      <c r="J30" s="20"/>
      <c r="K30" s="139"/>
    </row>
    <row r="31" spans="1:17" x14ac:dyDescent="0.25">
      <c r="A31" s="29"/>
      <c r="B31" s="13"/>
      <c r="C31" s="12"/>
      <c r="F31" s="20"/>
      <c r="G31" s="20"/>
      <c r="H31" s="20"/>
      <c r="I31" s="20"/>
      <c r="J31" s="20"/>
      <c r="K31" s="139"/>
    </row>
    <row r="32" spans="1:17" x14ac:dyDescent="0.25">
      <c r="A32" s="29"/>
      <c r="B32" s="13"/>
      <c r="C32" s="12"/>
      <c r="D32" s="156"/>
      <c r="E32" s="182"/>
      <c r="F32" s="20"/>
      <c r="G32" s="20"/>
      <c r="H32" s="20"/>
      <c r="I32" s="20"/>
      <c r="J32" s="20"/>
      <c r="K32" s="139"/>
    </row>
    <row r="33" spans="1:11" x14ac:dyDescent="0.25">
      <c r="A33" s="29"/>
      <c r="B33" s="13"/>
      <c r="C33" s="12"/>
      <c r="D33" s="155"/>
      <c r="E33" s="182"/>
      <c r="F33" s="20"/>
      <c r="G33" s="20"/>
      <c r="H33" s="20"/>
      <c r="I33" s="20"/>
      <c r="J33" s="20"/>
      <c r="K33" s="139"/>
    </row>
    <row r="34" spans="1:11" x14ac:dyDescent="0.25">
      <c r="A34" s="29"/>
      <c r="B34" s="13"/>
      <c r="C34" s="12"/>
      <c r="D34" s="20"/>
      <c r="E34" s="20"/>
      <c r="F34" s="20"/>
      <c r="G34" s="20"/>
      <c r="H34" s="20"/>
      <c r="I34" s="20"/>
      <c r="J34" s="20"/>
      <c r="K34" s="139"/>
    </row>
    <row r="35" spans="1:11" x14ac:dyDescent="0.25">
      <c r="A35" s="29"/>
      <c r="B35" s="13"/>
      <c r="C35" s="12"/>
      <c r="D35" s="20"/>
      <c r="E35" s="20"/>
      <c r="F35" s="20"/>
      <c r="G35" s="20"/>
      <c r="H35" s="20"/>
      <c r="I35" s="20"/>
      <c r="J35" s="20"/>
      <c r="K35" s="139"/>
    </row>
    <row r="36" spans="1:11" x14ac:dyDescent="0.25">
      <c r="A36" s="29"/>
      <c r="B36" s="13"/>
      <c r="C36" s="12"/>
      <c r="D36" s="20"/>
      <c r="E36" s="20"/>
      <c r="F36" s="20"/>
      <c r="G36" s="20"/>
      <c r="H36" s="20"/>
      <c r="I36" s="20"/>
      <c r="J36" s="20"/>
      <c r="K36" s="139"/>
    </row>
    <row r="37" spans="1:11" x14ac:dyDescent="0.25">
      <c r="A37" s="29"/>
      <c r="B37" s="13"/>
      <c r="C37" s="12"/>
      <c r="D37" s="20"/>
      <c r="E37" s="20"/>
      <c r="F37" s="20"/>
      <c r="G37" s="20"/>
      <c r="H37" s="20"/>
      <c r="I37" s="20"/>
      <c r="J37" s="20"/>
      <c r="K37" s="139"/>
    </row>
    <row r="38" spans="1:11" x14ac:dyDescent="0.25">
      <c r="A38" s="29"/>
      <c r="B38" s="13"/>
      <c r="C38" s="12"/>
      <c r="D38" s="20"/>
      <c r="E38" s="20"/>
      <c r="F38" s="20"/>
      <c r="G38" s="20"/>
      <c r="H38" s="20"/>
      <c r="I38" s="20"/>
      <c r="J38" s="20"/>
      <c r="K38" s="139"/>
    </row>
    <row r="39" spans="1:11" x14ac:dyDescent="0.25">
      <c r="A39" s="29"/>
      <c r="B39" s="13"/>
      <c r="C39" s="12"/>
      <c r="D39" s="20"/>
      <c r="E39" s="20"/>
      <c r="F39" s="20"/>
      <c r="G39" s="20"/>
      <c r="H39" s="20"/>
      <c r="I39" s="20"/>
      <c r="J39" s="20"/>
      <c r="K39" s="139"/>
    </row>
    <row r="40" spans="1:11" x14ac:dyDescent="0.25">
      <c r="A40" s="29"/>
      <c r="B40" s="13"/>
      <c r="C40" s="12"/>
      <c r="D40" s="20"/>
      <c r="E40" s="20"/>
      <c r="F40" s="20"/>
      <c r="G40" s="20"/>
      <c r="H40" s="20"/>
      <c r="I40" s="20"/>
      <c r="J40" s="20"/>
      <c r="K40" s="139"/>
    </row>
    <row r="41" spans="1:11" x14ac:dyDescent="0.25">
      <c r="A41" s="29"/>
      <c r="B41" s="13"/>
      <c r="C41" s="12"/>
      <c r="D41" s="20"/>
      <c r="E41" s="20"/>
      <c r="F41" s="20"/>
      <c r="G41" s="20"/>
      <c r="H41" s="20"/>
      <c r="I41" s="20"/>
      <c r="J41" s="20"/>
      <c r="K41" s="139"/>
    </row>
    <row r="42" spans="1:11" x14ac:dyDescent="0.25">
      <c r="A42" s="29"/>
      <c r="B42" s="13"/>
      <c r="C42" s="12"/>
      <c r="D42" s="20"/>
      <c r="E42" s="20"/>
      <c r="F42" s="20"/>
      <c r="G42" s="20"/>
      <c r="H42" s="20"/>
      <c r="I42" s="20"/>
      <c r="J42" s="20"/>
      <c r="K42" s="139"/>
    </row>
    <row r="43" spans="1:11" x14ac:dyDescent="0.25">
      <c r="A43" s="29"/>
      <c r="B43" s="13"/>
      <c r="C43" s="12"/>
      <c r="D43" s="20"/>
      <c r="E43" s="20"/>
      <c r="F43" s="20"/>
      <c r="G43" s="20"/>
      <c r="H43" s="20"/>
      <c r="I43" s="20"/>
      <c r="J43" s="20"/>
      <c r="K43" s="139"/>
    </row>
    <row r="44" spans="1:11" x14ac:dyDescent="0.25">
      <c r="A44" s="29"/>
      <c r="B44" s="13"/>
      <c r="C44" s="12"/>
      <c r="D44" s="20"/>
      <c r="E44" s="20"/>
      <c r="F44" s="20"/>
      <c r="G44" s="20"/>
      <c r="H44" s="20"/>
      <c r="I44" s="20"/>
      <c r="J44" s="20"/>
      <c r="K44" s="139"/>
    </row>
    <row r="45" spans="1:11" x14ac:dyDescent="0.25">
      <c r="A45" s="29"/>
      <c r="B45" s="13"/>
      <c r="C45" s="12"/>
      <c r="D45" s="20"/>
      <c r="E45" s="20"/>
      <c r="F45" s="20"/>
      <c r="G45" s="20"/>
      <c r="H45" s="20"/>
      <c r="I45" s="20"/>
      <c r="J45" s="20"/>
      <c r="K45" s="139"/>
    </row>
    <row r="46" spans="1:11" x14ac:dyDescent="0.25">
      <c r="A46" s="29"/>
      <c r="B46" s="13"/>
      <c r="C46" s="12"/>
      <c r="D46" s="20"/>
      <c r="E46" s="20"/>
      <c r="F46" s="20"/>
      <c r="G46" s="20"/>
      <c r="H46" s="20"/>
      <c r="I46" s="20"/>
      <c r="J46" s="20"/>
      <c r="K46" s="139"/>
    </row>
    <row r="47" spans="1:11" x14ac:dyDescent="0.25">
      <c r="A47" s="29"/>
      <c r="B47" s="13"/>
      <c r="C47" s="12"/>
      <c r="D47" s="20"/>
      <c r="E47" s="20"/>
      <c r="F47" s="20"/>
      <c r="G47" s="20"/>
      <c r="H47" s="20"/>
      <c r="I47" s="20"/>
      <c r="J47" s="20"/>
      <c r="K47" s="139"/>
    </row>
    <row r="48" spans="1:11" x14ac:dyDescent="0.25">
      <c r="A48" s="29"/>
      <c r="B48" s="13"/>
      <c r="C48" s="12"/>
      <c r="D48" s="20"/>
      <c r="E48" s="20"/>
      <c r="F48" s="20"/>
      <c r="G48" s="20"/>
      <c r="H48" s="20"/>
      <c r="I48" s="20"/>
      <c r="J48" s="20"/>
      <c r="K48" s="139"/>
    </row>
    <row r="49" spans="1:17" x14ac:dyDescent="0.25">
      <c r="A49" s="29"/>
      <c r="B49" s="13"/>
      <c r="C49" s="12"/>
      <c r="D49" s="20"/>
      <c r="E49" s="20"/>
      <c r="F49" s="20"/>
      <c r="G49" s="20"/>
      <c r="H49" s="20"/>
      <c r="I49" s="20"/>
      <c r="J49" s="20"/>
      <c r="K49" s="139"/>
    </row>
    <row r="50" spans="1:17" x14ac:dyDescent="0.25">
      <c r="A50" s="29"/>
      <c r="B50" s="13"/>
      <c r="C50" s="12"/>
      <c r="D50" s="20"/>
      <c r="E50" s="20"/>
      <c r="F50" s="20"/>
      <c r="G50" s="20"/>
      <c r="H50" s="20"/>
      <c r="I50" s="20"/>
      <c r="J50" s="20"/>
      <c r="K50" s="139"/>
    </row>
    <row r="51" spans="1:17" x14ac:dyDescent="0.25">
      <c r="A51" s="35"/>
      <c r="B51" s="26"/>
      <c r="C51" s="10"/>
      <c r="D51" s="197"/>
      <c r="E51" s="10"/>
      <c r="F51" s="198"/>
      <c r="G51" s="199"/>
      <c r="H51" s="198"/>
      <c r="I51" s="200"/>
      <c r="J51" s="36"/>
      <c r="K51" s="151"/>
      <c r="M51" s="152"/>
      <c r="N51" s="12"/>
      <c r="O51" s="153"/>
      <c r="P51" s="154"/>
      <c r="Q51" s="153"/>
    </row>
    <row r="52" spans="1:17" x14ac:dyDescent="0.25">
      <c r="A52" s="67"/>
      <c r="B52" s="13"/>
      <c r="C52" s="12"/>
      <c r="D52" s="152"/>
      <c r="E52" s="12"/>
      <c r="F52" s="153"/>
      <c r="G52" s="154"/>
      <c r="H52" s="153"/>
      <c r="I52" s="138"/>
      <c r="J52" s="20"/>
      <c r="K52" s="20"/>
      <c r="L52" s="20"/>
      <c r="M52" s="152"/>
      <c r="N52" s="12"/>
      <c r="O52" s="153"/>
      <c r="P52" s="154"/>
      <c r="Q52" s="153"/>
    </row>
    <row r="53" spans="1:17" s="20" customFormat="1" x14ac:dyDescent="0.25">
      <c r="B53" s="13"/>
      <c r="C53" s="12"/>
      <c r="D53" s="152"/>
      <c r="E53" s="12"/>
      <c r="F53" s="153"/>
      <c r="G53" s="154"/>
      <c r="H53" s="153"/>
      <c r="I53" s="138"/>
      <c r="M53" s="152"/>
      <c r="N53" s="12"/>
      <c r="O53" s="153"/>
      <c r="P53" s="154"/>
      <c r="Q53" s="153"/>
    </row>
    <row r="54" spans="1:17" s="20" customFormat="1" x14ac:dyDescent="0.25">
      <c r="B54" s="13"/>
      <c r="C54" s="12"/>
      <c r="D54" s="152"/>
      <c r="E54" s="12"/>
      <c r="F54" s="153"/>
      <c r="G54" s="154"/>
      <c r="H54" s="153"/>
      <c r="I54" s="138"/>
      <c r="M54" s="152"/>
      <c r="N54" s="12"/>
      <c r="O54" s="153"/>
      <c r="P54" s="154"/>
      <c r="Q54" s="153"/>
    </row>
    <row r="55" spans="1:17" s="33" customFormat="1" ht="15" customHeight="1" x14ac:dyDescent="0.25">
      <c r="B55" s="13"/>
      <c r="C55" s="12"/>
      <c r="D55" s="152"/>
      <c r="E55" s="12"/>
      <c r="F55" s="153"/>
      <c r="G55" s="154"/>
      <c r="H55" s="153"/>
      <c r="I55" s="131"/>
      <c r="M55" s="152"/>
      <c r="N55" s="12"/>
      <c r="O55" s="153"/>
      <c r="P55" s="154"/>
      <c r="Q55" s="153"/>
    </row>
    <row r="56" spans="1:17" s="33" customFormat="1" x14ac:dyDescent="0.25">
      <c r="B56" s="13"/>
      <c r="C56" s="12"/>
      <c r="D56" s="152"/>
      <c r="E56" s="12"/>
      <c r="F56" s="153"/>
      <c r="G56" s="154"/>
      <c r="H56" s="153"/>
      <c r="I56" s="131"/>
      <c r="M56" s="152"/>
      <c r="N56" s="12"/>
      <c r="O56" s="153"/>
      <c r="P56" s="154"/>
      <c r="Q56" s="153"/>
    </row>
    <row r="57" spans="1:17" s="20" customFormat="1" x14ac:dyDescent="0.25">
      <c r="B57" s="13"/>
      <c r="C57" s="12"/>
      <c r="D57" s="152"/>
      <c r="E57" s="12"/>
      <c r="F57" s="153"/>
      <c r="G57" s="154"/>
      <c r="H57" s="153"/>
      <c r="I57" s="138"/>
      <c r="M57" s="152"/>
      <c r="N57" s="12"/>
      <c r="O57" s="153"/>
      <c r="P57" s="154"/>
      <c r="Q57" s="153"/>
    </row>
    <row r="58" spans="1:17" s="20" customFormat="1" x14ac:dyDescent="0.25">
      <c r="B58" s="13"/>
      <c r="C58" s="12"/>
      <c r="D58" s="152"/>
      <c r="E58" s="12"/>
      <c r="F58" s="153"/>
      <c r="G58" s="154"/>
      <c r="H58" s="153"/>
      <c r="I58" s="138"/>
      <c r="M58" s="152"/>
      <c r="N58" s="12"/>
      <c r="O58" s="153"/>
      <c r="P58" s="154"/>
      <c r="Q58" s="153"/>
    </row>
    <row r="59" spans="1:17" s="20" customFormat="1" x14ac:dyDescent="0.25">
      <c r="B59" s="13"/>
      <c r="C59" s="12"/>
      <c r="D59" s="152"/>
      <c r="E59" s="12"/>
      <c r="F59" s="153"/>
      <c r="G59" s="154"/>
      <c r="H59" s="153"/>
      <c r="I59" s="138"/>
      <c r="M59" s="152"/>
      <c r="N59" s="12"/>
      <c r="O59" s="153"/>
      <c r="P59" s="154"/>
      <c r="Q59" s="153"/>
    </row>
    <row r="60" spans="1:17" s="20" customFormat="1" x14ac:dyDescent="0.25">
      <c r="B60" s="13"/>
      <c r="C60" s="12"/>
      <c r="D60" s="152"/>
      <c r="E60" s="12"/>
      <c r="F60" s="153"/>
      <c r="G60" s="154"/>
      <c r="H60" s="153"/>
      <c r="I60" s="138"/>
      <c r="M60" s="152"/>
      <c r="N60" s="12"/>
      <c r="O60" s="153"/>
      <c r="P60" s="154"/>
      <c r="Q60" s="153"/>
    </row>
    <row r="61" spans="1:17" s="20" customFormat="1" x14ac:dyDescent="0.25">
      <c r="B61" s="13"/>
      <c r="C61" s="12"/>
      <c r="D61" s="152"/>
      <c r="E61" s="12"/>
      <c r="F61" s="153"/>
      <c r="G61" s="154"/>
      <c r="H61" s="153"/>
      <c r="I61" s="138"/>
      <c r="M61" s="152"/>
      <c r="N61" s="12"/>
      <c r="O61" s="153"/>
      <c r="P61" s="154"/>
      <c r="Q61" s="153"/>
    </row>
    <row r="62" spans="1:17" s="20" customFormat="1" x14ac:dyDescent="0.25">
      <c r="B62" s="13"/>
      <c r="C62" s="12"/>
      <c r="D62" s="152"/>
      <c r="E62" s="12"/>
      <c r="F62" s="153"/>
      <c r="G62" s="154"/>
      <c r="H62" s="153"/>
      <c r="I62" s="138"/>
      <c r="M62" s="152"/>
      <c r="N62" s="12"/>
      <c r="O62" s="153"/>
      <c r="P62" s="154"/>
      <c r="Q62" s="153"/>
    </row>
    <row r="63" spans="1:17" s="20" customFormat="1" x14ac:dyDescent="0.25">
      <c r="B63" s="13"/>
      <c r="C63" s="12"/>
      <c r="D63" s="152"/>
      <c r="E63" s="12"/>
      <c r="F63" s="153"/>
      <c r="G63" s="154"/>
      <c r="H63" s="153"/>
      <c r="I63" s="138"/>
      <c r="M63" s="152"/>
      <c r="N63" s="12"/>
      <c r="O63" s="153"/>
      <c r="P63" s="154"/>
      <c r="Q63" s="153"/>
    </row>
    <row r="64" spans="1:17" s="20" customFormat="1" x14ac:dyDescent="0.25">
      <c r="B64" s="13"/>
      <c r="C64" s="12"/>
      <c r="D64" s="152"/>
      <c r="E64" s="12"/>
      <c r="F64" s="153"/>
      <c r="G64" s="154"/>
      <c r="H64" s="153"/>
      <c r="I64" s="138"/>
      <c r="M64" s="152"/>
      <c r="N64" s="12"/>
      <c r="O64" s="153"/>
      <c r="P64" s="154"/>
      <c r="Q64" s="153"/>
    </row>
    <row r="65" spans="2:17" s="20" customFormat="1" x14ac:dyDescent="0.25">
      <c r="B65" s="13"/>
      <c r="C65" s="12"/>
      <c r="D65" s="152"/>
      <c r="E65" s="12"/>
      <c r="F65" s="153"/>
      <c r="G65" s="154"/>
      <c r="H65" s="153"/>
      <c r="I65" s="138"/>
      <c r="M65" s="152"/>
      <c r="N65" s="12"/>
      <c r="O65" s="153"/>
      <c r="P65" s="154"/>
      <c r="Q65" s="153"/>
    </row>
    <row r="66" spans="2:17" s="20" customFormat="1" x14ac:dyDescent="0.25">
      <c r="B66" s="13"/>
      <c r="C66" s="12"/>
      <c r="D66" s="152"/>
      <c r="E66" s="12"/>
      <c r="F66" s="153"/>
      <c r="G66" s="154"/>
      <c r="H66" s="153"/>
      <c r="I66" s="138"/>
      <c r="M66" s="152"/>
      <c r="N66" s="12"/>
      <c r="O66" s="153"/>
      <c r="P66" s="154"/>
      <c r="Q66" s="153"/>
    </row>
    <row r="67" spans="2:17" s="20" customFormat="1" x14ac:dyDescent="0.25">
      <c r="B67" s="13"/>
      <c r="C67" s="12"/>
      <c r="D67" s="152"/>
      <c r="E67" s="12"/>
      <c r="F67" s="153"/>
      <c r="G67" s="154"/>
      <c r="H67" s="153"/>
      <c r="I67" s="138"/>
      <c r="M67" s="152"/>
      <c r="N67" s="12"/>
      <c r="O67" s="153"/>
      <c r="P67" s="154"/>
      <c r="Q67" s="153"/>
    </row>
    <row r="68" spans="2:17" s="20" customFormat="1" x14ac:dyDescent="0.25">
      <c r="B68" s="13"/>
      <c r="C68" s="12"/>
      <c r="D68" s="152"/>
      <c r="E68" s="12"/>
      <c r="F68" s="153"/>
      <c r="G68" s="154"/>
      <c r="H68" s="153"/>
      <c r="I68" s="138"/>
      <c r="M68" s="152"/>
      <c r="N68" s="12"/>
      <c r="O68" s="153"/>
      <c r="P68" s="154"/>
      <c r="Q68" s="153"/>
    </row>
    <row r="69" spans="2:17" s="20" customFormat="1" x14ac:dyDescent="0.25">
      <c r="B69" s="13"/>
      <c r="C69" s="12"/>
      <c r="D69" s="152"/>
      <c r="E69" s="12"/>
      <c r="F69" s="153"/>
      <c r="G69" s="154"/>
      <c r="H69" s="153"/>
      <c r="I69" s="138"/>
      <c r="M69" s="152"/>
      <c r="N69" s="12"/>
      <c r="O69" s="153"/>
      <c r="P69" s="154"/>
      <c r="Q69" s="153"/>
    </row>
    <row r="70" spans="2:17" s="20" customFormat="1" x14ac:dyDescent="0.25">
      <c r="B70" s="13"/>
      <c r="C70" s="12"/>
      <c r="D70" s="152"/>
      <c r="E70" s="12"/>
      <c r="F70" s="153"/>
      <c r="G70" s="154"/>
      <c r="H70" s="153"/>
      <c r="I70" s="138"/>
      <c r="M70" s="152"/>
      <c r="N70" s="12"/>
      <c r="O70" s="153"/>
      <c r="P70" s="154"/>
      <c r="Q70" s="153"/>
    </row>
    <row r="71" spans="2:17" s="20" customFormat="1" x14ac:dyDescent="0.25">
      <c r="B71" s="13"/>
      <c r="C71" s="12"/>
      <c r="D71" s="152"/>
      <c r="E71" s="12"/>
      <c r="F71" s="153"/>
      <c r="G71" s="154"/>
      <c r="H71" s="153"/>
      <c r="I71" s="138"/>
      <c r="M71" s="152"/>
      <c r="N71" s="12"/>
      <c r="O71" s="153"/>
      <c r="P71" s="154"/>
      <c r="Q71" s="153"/>
    </row>
    <row r="72" spans="2:17" s="20" customFormat="1" x14ac:dyDescent="0.25">
      <c r="B72" s="13"/>
      <c r="C72" s="12"/>
      <c r="D72" s="152"/>
      <c r="E72" s="12"/>
      <c r="F72" s="153"/>
      <c r="G72" s="154"/>
      <c r="H72" s="153"/>
      <c r="I72" s="138"/>
      <c r="M72" s="152"/>
      <c r="N72" s="12"/>
      <c r="O72" s="153"/>
      <c r="P72" s="154"/>
      <c r="Q72" s="153"/>
    </row>
    <row r="73" spans="2:17" s="20" customFormat="1" x14ac:dyDescent="0.25">
      <c r="B73" s="13"/>
      <c r="C73" s="12"/>
      <c r="D73" s="152"/>
      <c r="E73" s="12"/>
      <c r="F73" s="153"/>
      <c r="G73" s="154"/>
      <c r="H73" s="153"/>
      <c r="I73" s="138"/>
      <c r="M73" s="152"/>
      <c r="N73" s="12"/>
      <c r="O73" s="153"/>
      <c r="P73" s="154"/>
      <c r="Q73" s="153"/>
    </row>
    <row r="74" spans="2:17" s="20" customFormat="1" x14ac:dyDescent="0.25">
      <c r="B74" s="13"/>
      <c r="C74" s="12"/>
      <c r="D74" s="152"/>
      <c r="E74" s="12"/>
      <c r="F74" s="153"/>
      <c r="G74" s="154"/>
      <c r="H74" s="153"/>
      <c r="I74" s="138"/>
      <c r="M74" s="152"/>
      <c r="N74" s="12"/>
      <c r="O74" s="153"/>
      <c r="P74" s="154"/>
      <c r="Q74" s="153"/>
    </row>
    <row r="75" spans="2:17" s="20" customFormat="1" x14ac:dyDescent="0.25">
      <c r="B75" s="13"/>
      <c r="C75" s="12"/>
      <c r="D75" s="152"/>
      <c r="E75" s="12"/>
      <c r="F75" s="153"/>
      <c r="G75" s="154"/>
      <c r="H75" s="153"/>
      <c r="I75" s="138"/>
      <c r="M75" s="152"/>
      <c r="N75" s="12"/>
      <c r="O75" s="153"/>
      <c r="P75" s="154"/>
      <c r="Q75" s="153"/>
    </row>
    <row r="76" spans="2:17" s="20" customFormat="1" x14ac:dyDescent="0.25">
      <c r="B76" s="13"/>
      <c r="C76" s="12"/>
      <c r="D76" s="152"/>
      <c r="E76" s="12"/>
      <c r="F76" s="153"/>
      <c r="G76" s="154"/>
      <c r="H76" s="153"/>
      <c r="I76" s="138"/>
      <c r="M76" s="152"/>
      <c r="N76" s="12"/>
      <c r="O76" s="153"/>
      <c r="P76" s="154"/>
      <c r="Q76" s="153"/>
    </row>
    <row r="77" spans="2:17" s="20" customFormat="1" x14ac:dyDescent="0.25">
      <c r="B77" s="13"/>
      <c r="C77" s="12"/>
      <c r="D77" s="152"/>
      <c r="E77" s="12"/>
      <c r="F77" s="153"/>
      <c r="G77" s="154"/>
      <c r="H77" s="153"/>
      <c r="I77" s="138"/>
      <c r="M77" s="152"/>
      <c r="N77" s="12"/>
      <c r="O77" s="153"/>
      <c r="P77" s="154"/>
      <c r="Q77" s="153"/>
    </row>
    <row r="78" spans="2:17" s="20" customFormat="1" x14ac:dyDescent="0.25">
      <c r="B78" s="13"/>
      <c r="C78" s="12"/>
      <c r="D78" s="152"/>
      <c r="E78" s="12"/>
      <c r="F78" s="153"/>
      <c r="G78" s="154"/>
      <c r="H78" s="153"/>
      <c r="I78" s="138"/>
      <c r="M78" s="152"/>
      <c r="N78" s="12"/>
      <c r="O78" s="153"/>
      <c r="P78" s="154"/>
      <c r="Q78" s="153"/>
    </row>
    <row r="79" spans="2:17" s="20" customFormat="1" x14ac:dyDescent="0.25">
      <c r="B79" s="13"/>
      <c r="C79" s="12"/>
      <c r="D79" s="152"/>
      <c r="E79" s="12"/>
      <c r="F79" s="153"/>
      <c r="G79" s="154"/>
      <c r="H79" s="153"/>
      <c r="I79" s="138"/>
      <c r="M79" s="152"/>
      <c r="N79" s="12"/>
      <c r="O79" s="153"/>
      <c r="P79" s="154"/>
      <c r="Q79" s="153"/>
    </row>
    <row r="80" spans="2:17" s="20" customFormat="1" x14ac:dyDescent="0.25">
      <c r="B80" s="13"/>
      <c r="C80" s="12"/>
      <c r="D80" s="152"/>
      <c r="E80" s="12"/>
      <c r="F80" s="153"/>
      <c r="G80" s="154"/>
      <c r="H80" s="153"/>
      <c r="I80" s="138"/>
      <c r="M80" s="152"/>
      <c r="N80" s="12"/>
      <c r="O80" s="153"/>
      <c r="P80" s="154"/>
      <c r="Q80" s="153"/>
    </row>
    <row r="81" spans="2:17" s="20" customFormat="1" x14ac:dyDescent="0.25">
      <c r="B81" s="13"/>
      <c r="C81" s="12"/>
      <c r="D81" s="152"/>
      <c r="E81" s="12"/>
      <c r="F81" s="153"/>
      <c r="G81" s="154"/>
      <c r="H81" s="153"/>
      <c r="I81" s="138"/>
      <c r="M81" s="152"/>
      <c r="N81" s="12"/>
      <c r="O81" s="153"/>
      <c r="P81" s="154"/>
      <c r="Q81" s="153"/>
    </row>
    <row r="82" spans="2:17" s="20" customFormat="1" x14ac:dyDescent="0.25">
      <c r="B82" s="13"/>
      <c r="C82" s="12"/>
      <c r="D82" s="152"/>
      <c r="E82" s="12"/>
      <c r="F82" s="153"/>
      <c r="G82" s="154"/>
      <c r="H82" s="153"/>
      <c r="I82" s="138"/>
      <c r="M82" s="152"/>
      <c r="N82" s="12"/>
      <c r="O82" s="153"/>
      <c r="P82" s="154"/>
      <c r="Q82" s="153"/>
    </row>
    <row r="83" spans="2:17" s="20" customFormat="1" x14ac:dyDescent="0.25">
      <c r="B83" s="13"/>
      <c r="C83" s="12"/>
      <c r="D83" s="152"/>
      <c r="E83" s="12"/>
      <c r="F83" s="153"/>
      <c r="G83" s="154"/>
      <c r="H83" s="153"/>
      <c r="I83" s="138"/>
      <c r="M83" s="152"/>
      <c r="N83" s="12"/>
      <c r="O83" s="153"/>
      <c r="P83" s="154"/>
      <c r="Q83" s="153"/>
    </row>
    <row r="84" spans="2:17" s="20" customFormat="1" x14ac:dyDescent="0.25">
      <c r="B84" s="13"/>
      <c r="C84" s="12"/>
      <c r="D84" s="152"/>
      <c r="E84" s="12"/>
      <c r="F84" s="153"/>
      <c r="G84" s="154"/>
      <c r="H84" s="153"/>
      <c r="I84" s="138"/>
      <c r="M84" s="152"/>
      <c r="N84" s="12"/>
      <c r="O84" s="153"/>
      <c r="P84" s="154"/>
      <c r="Q84" s="153"/>
    </row>
    <row r="85" spans="2:17" s="20" customFormat="1" x14ac:dyDescent="0.25">
      <c r="B85" s="13"/>
      <c r="C85" s="12"/>
      <c r="D85" s="155"/>
      <c r="E85" s="156"/>
      <c r="F85" s="181"/>
      <c r="G85" s="158"/>
      <c r="H85" s="181"/>
      <c r="I85" s="138"/>
      <c r="M85" s="155"/>
      <c r="N85" s="156"/>
      <c r="O85" s="181"/>
      <c r="P85" s="158"/>
      <c r="Q85" s="181"/>
    </row>
    <row r="86" spans="2:17" s="20" customFormat="1" x14ac:dyDescent="0.25">
      <c r="B86" s="13"/>
      <c r="C86" s="12"/>
      <c r="D86" s="155"/>
      <c r="E86" s="155"/>
      <c r="F86" s="155"/>
      <c r="G86" s="155"/>
      <c r="H86" s="155"/>
      <c r="I86" s="138"/>
      <c r="M86" s="155"/>
      <c r="N86" s="155"/>
      <c r="O86" s="155"/>
      <c r="P86" s="155"/>
      <c r="Q86" s="155"/>
    </row>
    <row r="87" spans="2:17" s="20" customFormat="1" x14ac:dyDescent="0.25">
      <c r="B87" s="13"/>
      <c r="C87" s="12"/>
      <c r="D87" s="155"/>
      <c r="E87" s="155"/>
      <c r="F87" s="155"/>
      <c r="G87" s="155"/>
      <c r="H87" s="155"/>
      <c r="I87" s="138"/>
      <c r="M87" s="155"/>
      <c r="N87" s="155"/>
      <c r="O87" s="155"/>
      <c r="P87" s="155"/>
      <c r="Q87" s="155"/>
    </row>
    <row r="88" spans="2:17" s="20" customFormat="1" x14ac:dyDescent="0.25">
      <c r="B88" s="13"/>
      <c r="C88" s="12"/>
      <c r="D88" s="159"/>
      <c r="E88" s="182"/>
      <c r="F88" s="155"/>
      <c r="G88" s="155"/>
      <c r="H88" s="155"/>
      <c r="I88" s="138"/>
      <c r="M88" s="159"/>
      <c r="N88" s="182"/>
      <c r="O88" s="155"/>
      <c r="P88" s="155"/>
      <c r="Q88" s="155"/>
    </row>
    <row r="89" spans="2:17" s="20" customFormat="1" x14ac:dyDescent="0.25">
      <c r="B89" s="13"/>
      <c r="C89" s="12"/>
      <c r="D89" s="156"/>
      <c r="E89" s="182"/>
      <c r="F89" s="155"/>
      <c r="G89" s="155"/>
      <c r="H89" s="155"/>
      <c r="I89" s="138"/>
      <c r="M89" s="156"/>
      <c r="N89" s="182"/>
      <c r="O89" s="155"/>
      <c r="P89" s="155"/>
      <c r="Q89" s="155"/>
    </row>
    <row r="90" spans="2:17" s="20" customFormat="1" x14ac:dyDescent="0.25">
      <c r="B90" s="13"/>
      <c r="C90" s="12"/>
      <c r="D90" s="155"/>
      <c r="E90" s="182"/>
      <c r="F90" s="155"/>
      <c r="G90" s="155"/>
      <c r="H90" s="155"/>
      <c r="I90" s="138"/>
      <c r="M90" s="155"/>
      <c r="N90" s="182"/>
      <c r="O90" s="155"/>
      <c r="P90" s="155"/>
      <c r="Q90" s="155"/>
    </row>
    <row r="91" spans="2:17" s="20" customFormat="1" ht="14" x14ac:dyDescent="0.25">
      <c r="B91" s="155"/>
      <c r="C91" s="156"/>
      <c r="D91" s="161"/>
      <c r="E91" s="161"/>
      <c r="F91" s="161"/>
      <c r="G91" s="161"/>
      <c r="H91" s="161"/>
      <c r="I91" s="138"/>
      <c r="M91" s="161"/>
      <c r="N91" s="161"/>
      <c r="O91" s="161"/>
      <c r="P91" s="161"/>
      <c r="Q91" s="161"/>
    </row>
    <row r="92" spans="2:17" s="20" customFormat="1" ht="14" x14ac:dyDescent="0.25">
      <c r="B92" s="33"/>
      <c r="C92" s="33"/>
      <c r="D92" s="161"/>
      <c r="E92" s="161"/>
      <c r="F92" s="161"/>
      <c r="G92" s="161"/>
      <c r="H92" s="161"/>
      <c r="I92" s="138"/>
      <c r="M92" s="161"/>
      <c r="N92" s="161"/>
      <c r="O92" s="161"/>
      <c r="P92" s="161"/>
      <c r="Q92" s="161"/>
    </row>
    <row r="93" spans="2:17" s="20" customFormat="1" ht="14" x14ac:dyDescent="0.25">
      <c r="B93" s="33"/>
      <c r="C93" s="33"/>
      <c r="D93" s="162"/>
      <c r="E93" s="183"/>
      <c r="F93" s="161"/>
      <c r="G93" s="161"/>
      <c r="H93" s="161"/>
      <c r="I93" s="138"/>
      <c r="M93" s="162"/>
      <c r="N93" s="183"/>
      <c r="O93" s="161"/>
      <c r="P93" s="161"/>
      <c r="Q93" s="161"/>
    </row>
    <row r="94" spans="2:17" s="20" customFormat="1" ht="14" x14ac:dyDescent="0.25">
      <c r="B94" s="159"/>
      <c r="C94" s="182"/>
      <c r="D94" s="164"/>
      <c r="E94" s="183"/>
      <c r="F94" s="161"/>
      <c r="G94" s="161"/>
      <c r="H94" s="161"/>
      <c r="I94" s="138"/>
      <c r="M94" s="164"/>
      <c r="N94" s="183"/>
      <c r="O94" s="161"/>
      <c r="P94" s="161"/>
      <c r="Q94" s="161"/>
    </row>
    <row r="95" spans="2:17" s="20" customFormat="1" ht="14" x14ac:dyDescent="0.25">
      <c r="B95" s="165"/>
      <c r="C95" s="182"/>
      <c r="D95" s="161"/>
      <c r="E95" s="183"/>
      <c r="F95" s="161"/>
      <c r="G95" s="161"/>
      <c r="H95" s="161"/>
      <c r="I95" s="138"/>
      <c r="M95" s="161"/>
      <c r="N95" s="183"/>
      <c r="O95" s="161"/>
      <c r="P95" s="161"/>
      <c r="Q95" s="161"/>
    </row>
    <row r="96" spans="2:17" s="20" customFormat="1" x14ac:dyDescent="0.25">
      <c r="C96" s="182"/>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c r="I310" s="138"/>
    </row>
    <row r="311" spans="9:9" s="20" customFormat="1" x14ac:dyDescent="0.25">
      <c r="I311" s="138"/>
    </row>
    <row r="312" spans="9:9" s="20" customFormat="1" x14ac:dyDescent="0.25">
      <c r="I312" s="138"/>
    </row>
    <row r="313" spans="9:9" s="20" customFormat="1" x14ac:dyDescent="0.25">
      <c r="I313" s="138"/>
    </row>
    <row r="314" spans="9:9" s="20" customFormat="1" x14ac:dyDescent="0.25">
      <c r="I314" s="138"/>
    </row>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row r="2251" s="20" customFormat="1" x14ac:dyDescent="0.25"/>
    <row r="2252" s="20" customFormat="1" x14ac:dyDescent="0.25"/>
    <row r="2253" s="20" customFormat="1" x14ac:dyDescent="0.25"/>
    <row r="2254" s="20" customFormat="1" x14ac:dyDescent="0.25"/>
  </sheetData>
  <phoneticPr fontId="6" type="noConversion"/>
  <pageMargins left="0.70866141732283472" right="0.70866141732283472" top="1.0236220472440944" bottom="1.0236220472440944" header="0.39370078740157483" footer="0.39370078740157483"/>
  <pageSetup paperSize="9" scale="66" orientation="landscape" r:id="rId1"/>
  <headerFooter alignWithMargins="0">
    <oddFooter>&amp;L&amp;"Frutiger 57Cn,Standard"&amp;8
Santander Consumer Bank AG
Santander-Platz 1
41061 Mönchengladbach</oddFooter>
  </headerFooter>
  <rowBreaks count="1" manualBreakCount="1">
    <brk id="56" max="11" man="1"/>
  </rowBreaks>
  <colBreaks count="1" manualBreakCount="1">
    <brk id="1" max="4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pageSetUpPr fitToPage="1"/>
  </sheetPr>
  <dimension ref="A1:M260"/>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343</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B9" s="33"/>
      <c r="C9" s="33"/>
      <c r="D9" s="33"/>
      <c r="E9" s="33"/>
      <c r="F9" s="33"/>
      <c r="G9" s="33"/>
      <c r="H9" s="33"/>
      <c r="I9" s="33"/>
      <c r="J9" s="33"/>
      <c r="K9" s="75"/>
      <c r="M9" s="185"/>
    </row>
    <row r="10" spans="1:13" s="5" customFormat="1" x14ac:dyDescent="0.25">
      <c r="A10" s="32"/>
      <c r="B10" s="33"/>
      <c r="C10" s="33"/>
      <c r="D10" s="20"/>
      <c r="E10" s="20"/>
      <c r="F10" s="138"/>
      <c r="G10" s="20"/>
      <c r="H10" s="20"/>
      <c r="I10" s="20"/>
      <c r="J10" s="20"/>
      <c r="K10" s="75"/>
    </row>
    <row r="11" spans="1:13" s="5" customFormat="1" ht="17.5" x14ac:dyDescent="0.25">
      <c r="A11" s="32"/>
      <c r="B11" s="132"/>
      <c r="C11" s="33"/>
      <c r="D11" s="20"/>
      <c r="E11" s="20"/>
      <c r="F11" s="20"/>
      <c r="G11" s="187"/>
      <c r="H11" s="187"/>
      <c r="I11" s="20"/>
      <c r="J11" s="33"/>
      <c r="K11" s="75"/>
      <c r="M11" s="140"/>
    </row>
    <row r="12" spans="1:13" s="5" customFormat="1" x14ac:dyDescent="0.25">
      <c r="A12" s="32"/>
      <c r="B12" s="33"/>
      <c r="C12" s="33"/>
      <c r="D12" s="20"/>
      <c r="E12" s="20"/>
      <c r="F12" s="20"/>
      <c r="G12" s="187"/>
      <c r="H12" s="187"/>
      <c r="I12" s="20"/>
      <c r="J12" s="33"/>
      <c r="K12" s="75"/>
      <c r="M12" s="140"/>
    </row>
    <row r="13" spans="1:13" s="5" customFormat="1" ht="45" customHeight="1" x14ac:dyDescent="0.25">
      <c r="A13" s="32"/>
      <c r="B13" s="304"/>
      <c r="C13" s="20"/>
      <c r="D13" s="141"/>
      <c r="E13" s="305"/>
      <c r="F13" s="172"/>
      <c r="G13" s="305"/>
      <c r="H13" s="305"/>
      <c r="I13" s="138"/>
      <c r="J13" s="33"/>
      <c r="K13" s="75"/>
      <c r="M13" s="140"/>
    </row>
    <row r="14" spans="1:13" s="5" customFormat="1" x14ac:dyDescent="0.25">
      <c r="A14" s="32"/>
      <c r="B14" s="137"/>
      <c r="C14" s="137"/>
      <c r="D14" s="152"/>
      <c r="E14" s="12"/>
      <c r="F14" s="153"/>
      <c r="G14" s="154"/>
      <c r="H14" s="153"/>
      <c r="I14" s="138"/>
      <c r="J14" s="33"/>
      <c r="K14" s="75"/>
      <c r="M14" s="140"/>
    </row>
    <row r="15" spans="1:13" x14ac:dyDescent="0.25">
      <c r="A15" s="29"/>
      <c r="B15" s="13"/>
      <c r="C15" s="12"/>
      <c r="D15" s="152"/>
      <c r="E15" s="12"/>
      <c r="F15" s="153"/>
      <c r="G15" s="154"/>
      <c r="H15" s="153"/>
      <c r="I15" s="138"/>
      <c r="J15" s="20"/>
      <c r="K15" s="139"/>
      <c r="M15" s="140"/>
    </row>
    <row r="16" spans="1:13" x14ac:dyDescent="0.25">
      <c r="A16" s="29"/>
      <c r="B16" s="13"/>
      <c r="C16" s="12"/>
      <c r="D16" s="152"/>
      <c r="E16" s="12"/>
      <c r="F16" s="153"/>
      <c r="G16" s="154"/>
      <c r="H16" s="153"/>
      <c r="I16" s="138"/>
      <c r="J16" s="20"/>
      <c r="K16" s="139"/>
      <c r="M16" s="140"/>
    </row>
    <row r="17" spans="1:13" x14ac:dyDescent="0.25">
      <c r="A17" s="29"/>
      <c r="B17" s="13"/>
      <c r="C17" s="12"/>
      <c r="D17" s="152"/>
      <c r="E17" s="12"/>
      <c r="F17" s="153"/>
      <c r="G17" s="154"/>
      <c r="H17" s="153"/>
      <c r="I17" s="138"/>
      <c r="J17" s="20"/>
      <c r="K17" s="139"/>
      <c r="M17" s="140"/>
    </row>
    <row r="18" spans="1:13" x14ac:dyDescent="0.25">
      <c r="A18" s="29"/>
      <c r="B18" s="13"/>
      <c r="C18" s="12"/>
      <c r="D18" s="152"/>
      <c r="E18" s="12"/>
      <c r="F18" s="153"/>
      <c r="G18" s="154"/>
      <c r="H18" s="153"/>
      <c r="I18" s="138"/>
      <c r="J18" s="20"/>
      <c r="K18" s="139"/>
      <c r="M18" s="140"/>
    </row>
    <row r="19" spans="1:13" x14ac:dyDescent="0.25">
      <c r="A19" s="29"/>
      <c r="B19" s="13"/>
      <c r="C19" s="12"/>
      <c r="D19" s="152"/>
      <c r="E19" s="12"/>
      <c r="F19" s="153"/>
      <c r="G19" s="154"/>
      <c r="H19" s="153"/>
      <c r="I19" s="138"/>
      <c r="J19" s="20"/>
      <c r="K19" s="139"/>
      <c r="M19" s="140"/>
    </row>
    <row r="20" spans="1:13" x14ac:dyDescent="0.25">
      <c r="A20" s="29"/>
      <c r="B20" s="13"/>
      <c r="C20" s="12"/>
      <c r="D20" s="152"/>
      <c r="E20" s="12"/>
      <c r="F20" s="153"/>
      <c r="G20" s="154"/>
      <c r="H20" s="153"/>
      <c r="I20" s="138"/>
      <c r="J20" s="20"/>
      <c r="K20" s="139"/>
      <c r="M20" s="140"/>
    </row>
    <row r="21" spans="1:13" x14ac:dyDescent="0.25">
      <c r="A21" s="29"/>
      <c r="B21" s="13"/>
      <c r="C21" s="12"/>
      <c r="D21" s="152"/>
      <c r="E21" s="12"/>
      <c r="F21" s="153"/>
      <c r="G21" s="154"/>
      <c r="H21" s="153"/>
      <c r="I21" s="138"/>
      <c r="J21" s="20"/>
      <c r="K21" s="139"/>
      <c r="M21" s="140"/>
    </row>
    <row r="22" spans="1:13" x14ac:dyDescent="0.25">
      <c r="A22" s="29"/>
      <c r="B22" s="13"/>
      <c r="C22" s="12"/>
      <c r="D22" s="152"/>
      <c r="E22" s="12"/>
      <c r="F22" s="153"/>
      <c r="G22" s="154"/>
      <c r="H22" s="153"/>
      <c r="I22" s="138"/>
      <c r="J22" s="20"/>
      <c r="K22" s="139"/>
      <c r="M22" s="140"/>
    </row>
    <row r="23" spans="1:13" x14ac:dyDescent="0.25">
      <c r="A23" s="29"/>
      <c r="B23" s="13"/>
      <c r="C23" s="12"/>
      <c r="D23" s="152"/>
      <c r="E23" s="12"/>
      <c r="F23" s="153"/>
      <c r="G23" s="154"/>
      <c r="H23" s="153"/>
      <c r="I23" s="138"/>
      <c r="J23" s="20"/>
      <c r="K23" s="139"/>
      <c r="M23" s="140"/>
    </row>
    <row r="24" spans="1:13" x14ac:dyDescent="0.25">
      <c r="A24" s="29"/>
      <c r="B24" s="13"/>
      <c r="C24" s="12"/>
      <c r="D24" s="152"/>
      <c r="E24" s="12"/>
      <c r="F24" s="153"/>
      <c r="G24" s="154"/>
      <c r="H24" s="153"/>
      <c r="I24" s="138"/>
      <c r="J24" s="20"/>
      <c r="K24" s="139"/>
      <c r="M24" s="140"/>
    </row>
    <row r="25" spans="1:13" x14ac:dyDescent="0.25">
      <c r="A25" s="29"/>
      <c r="B25" s="13"/>
      <c r="C25" s="12"/>
      <c r="D25" s="152"/>
      <c r="E25" s="12"/>
      <c r="F25" s="153"/>
      <c r="G25" s="154"/>
      <c r="H25" s="153"/>
      <c r="I25" s="138"/>
      <c r="J25" s="20"/>
      <c r="K25" s="139"/>
      <c r="M25" s="140"/>
    </row>
    <row r="26" spans="1:13" x14ac:dyDescent="0.25">
      <c r="A26" s="29"/>
      <c r="B26" s="13"/>
      <c r="C26" s="12"/>
      <c r="D26" s="152"/>
      <c r="E26" s="12"/>
      <c r="F26" s="153"/>
      <c r="G26" s="154"/>
      <c r="H26" s="153"/>
      <c r="I26" s="138"/>
      <c r="J26" s="20"/>
      <c r="K26" s="139"/>
      <c r="M26" s="140"/>
    </row>
    <row r="27" spans="1:13" x14ac:dyDescent="0.25">
      <c r="A27" s="29"/>
      <c r="B27" s="13"/>
      <c r="C27" s="12"/>
      <c r="D27" s="152"/>
      <c r="E27" s="12"/>
      <c r="F27" s="153"/>
      <c r="G27" s="154"/>
      <c r="H27" s="153"/>
      <c r="I27" s="138"/>
      <c r="J27" s="20"/>
      <c r="K27" s="139"/>
      <c r="M27" s="140"/>
    </row>
    <row r="28" spans="1:13" x14ac:dyDescent="0.25">
      <c r="A28" s="29"/>
      <c r="B28" s="13"/>
      <c r="C28" s="12"/>
      <c r="D28" s="152"/>
      <c r="E28" s="12"/>
      <c r="F28" s="153"/>
      <c r="G28" s="154"/>
      <c r="H28" s="153"/>
      <c r="I28" s="138"/>
      <c r="J28" s="20"/>
      <c r="K28" s="139"/>
      <c r="M28" s="140"/>
    </row>
    <row r="29" spans="1:13" x14ac:dyDescent="0.25">
      <c r="A29" s="29"/>
      <c r="B29" s="13"/>
      <c r="C29" s="12"/>
      <c r="D29" s="152"/>
      <c r="E29" s="12"/>
      <c r="F29" s="153"/>
      <c r="G29" s="154"/>
      <c r="H29" s="153"/>
      <c r="I29" s="138"/>
      <c r="J29" s="20"/>
      <c r="K29" s="139"/>
      <c r="M29" s="140"/>
    </row>
    <row r="30" spans="1:13" x14ac:dyDescent="0.25">
      <c r="A30" s="29"/>
      <c r="B30" s="13"/>
      <c r="C30" s="12"/>
      <c r="D30" s="152"/>
      <c r="E30" s="12"/>
      <c r="F30" s="153"/>
      <c r="G30" s="154"/>
      <c r="H30" s="153"/>
      <c r="I30" s="138"/>
      <c r="J30" s="138"/>
      <c r="K30" s="139"/>
      <c r="M30" s="140"/>
    </row>
    <row r="31" spans="1:13" x14ac:dyDescent="0.25">
      <c r="A31" s="29"/>
      <c r="B31" s="13"/>
      <c r="C31" s="12"/>
      <c r="D31" s="152"/>
      <c r="E31" s="12"/>
      <c r="F31" s="153"/>
      <c r="G31" s="154"/>
      <c r="H31" s="153"/>
      <c r="I31" s="138"/>
      <c r="J31" s="138"/>
      <c r="K31" s="139"/>
    </row>
    <row r="32" spans="1:13" x14ac:dyDescent="0.25">
      <c r="A32" s="29"/>
      <c r="B32" s="13"/>
      <c r="C32" s="12"/>
      <c r="D32" s="152"/>
      <c r="E32" s="12"/>
      <c r="F32" s="153"/>
      <c r="G32" s="154"/>
      <c r="H32" s="153"/>
      <c r="I32" s="138"/>
      <c r="J32" s="138"/>
      <c r="K32" s="139"/>
    </row>
    <row r="33" spans="1:11" x14ac:dyDescent="0.25">
      <c r="A33" s="29"/>
      <c r="B33" s="13"/>
      <c r="C33" s="12"/>
      <c r="D33" s="152"/>
      <c r="E33" s="12"/>
      <c r="F33" s="153"/>
      <c r="G33" s="154"/>
      <c r="H33" s="153"/>
      <c r="I33" s="138"/>
      <c r="J33" s="138"/>
      <c r="K33" s="139"/>
    </row>
    <row r="34" spans="1:11" x14ac:dyDescent="0.25">
      <c r="A34" s="29"/>
      <c r="B34" s="13"/>
      <c r="C34" s="12"/>
      <c r="D34" s="152"/>
      <c r="E34" s="12"/>
      <c r="F34" s="153"/>
      <c r="G34" s="154"/>
      <c r="H34" s="153"/>
      <c r="I34" s="138"/>
      <c r="J34" s="138"/>
      <c r="K34" s="139"/>
    </row>
    <row r="35" spans="1:11" x14ac:dyDescent="0.25">
      <c r="A35" s="29"/>
      <c r="B35" s="13"/>
      <c r="C35" s="12"/>
      <c r="D35" s="152"/>
      <c r="E35" s="12"/>
      <c r="F35" s="153"/>
      <c r="G35" s="154"/>
      <c r="H35" s="153"/>
      <c r="I35" s="138"/>
      <c r="J35" s="138"/>
      <c r="K35" s="139"/>
    </row>
    <row r="36" spans="1:11" x14ac:dyDescent="0.25">
      <c r="A36" s="29"/>
      <c r="B36" s="13"/>
      <c r="C36" s="12"/>
      <c r="D36" s="152"/>
      <c r="E36" s="12"/>
      <c r="F36" s="153"/>
      <c r="G36" s="154"/>
      <c r="H36" s="153"/>
      <c r="I36" s="138"/>
      <c r="J36" s="138"/>
      <c r="K36" s="139"/>
    </row>
    <row r="37" spans="1:11" x14ac:dyDescent="0.25">
      <c r="A37" s="29"/>
      <c r="B37" s="13"/>
      <c r="C37" s="12"/>
      <c r="D37" s="152"/>
      <c r="E37" s="12"/>
      <c r="F37" s="153"/>
      <c r="G37" s="154"/>
      <c r="H37" s="153"/>
      <c r="I37" s="138"/>
      <c r="J37" s="138"/>
      <c r="K37" s="139"/>
    </row>
    <row r="38" spans="1:11" x14ac:dyDescent="0.25">
      <c r="A38" s="29"/>
      <c r="B38" s="13"/>
      <c r="C38" s="12"/>
      <c r="D38" s="152"/>
      <c r="E38" s="12"/>
      <c r="F38" s="153"/>
      <c r="G38" s="154"/>
      <c r="H38" s="153"/>
      <c r="I38" s="138"/>
      <c r="J38" s="138"/>
      <c r="K38" s="139"/>
    </row>
    <row r="39" spans="1:11" x14ac:dyDescent="0.25">
      <c r="A39" s="29"/>
      <c r="B39" s="13"/>
      <c r="C39" s="12"/>
      <c r="D39" s="152"/>
      <c r="E39" s="12"/>
      <c r="F39" s="153"/>
      <c r="G39" s="154"/>
      <c r="H39" s="153"/>
      <c r="I39" s="138"/>
      <c r="J39" s="138"/>
      <c r="K39" s="139"/>
    </row>
    <row r="40" spans="1:11" x14ac:dyDescent="0.25">
      <c r="A40" s="29"/>
      <c r="B40" s="13"/>
      <c r="C40" s="12"/>
      <c r="D40" s="152"/>
      <c r="E40" s="12"/>
      <c r="F40" s="153"/>
      <c r="G40" s="154"/>
      <c r="H40" s="153"/>
      <c r="I40" s="138"/>
      <c r="J40" s="20"/>
      <c r="K40" s="139"/>
    </row>
    <row r="41" spans="1:11" x14ac:dyDescent="0.25">
      <c r="A41" s="29"/>
      <c r="B41" s="13"/>
      <c r="C41" s="12"/>
      <c r="D41" s="152"/>
      <c r="E41" s="12"/>
      <c r="F41" s="153"/>
      <c r="G41" s="154"/>
      <c r="H41" s="153"/>
      <c r="I41" s="138"/>
      <c r="J41" s="20"/>
      <c r="K41" s="139"/>
    </row>
    <row r="42" spans="1:11" x14ac:dyDescent="0.25">
      <c r="A42" s="29"/>
      <c r="B42" s="13"/>
      <c r="C42" s="12"/>
      <c r="D42" s="152"/>
      <c r="E42" s="12"/>
      <c r="F42" s="153"/>
      <c r="G42" s="154"/>
      <c r="H42" s="153"/>
      <c r="I42" s="138"/>
      <c r="J42" s="20"/>
      <c r="K42" s="139"/>
    </row>
    <row r="43" spans="1:11" x14ac:dyDescent="0.25">
      <c r="A43" s="29"/>
      <c r="B43" s="13"/>
      <c r="C43" s="12"/>
      <c r="D43" s="152"/>
      <c r="E43" s="12"/>
      <c r="F43" s="153"/>
      <c r="G43" s="154"/>
      <c r="H43" s="153"/>
      <c r="I43" s="138"/>
      <c r="J43" s="20"/>
      <c r="K43" s="139"/>
    </row>
    <row r="44" spans="1:11" x14ac:dyDescent="0.25">
      <c r="A44" s="29"/>
      <c r="B44" s="13"/>
      <c r="C44" s="12"/>
      <c r="D44" s="152"/>
      <c r="E44" s="12"/>
      <c r="F44" s="153"/>
      <c r="G44" s="154"/>
      <c r="H44" s="153"/>
      <c r="I44" s="138"/>
      <c r="J44" s="20"/>
      <c r="K44" s="139"/>
    </row>
    <row r="45" spans="1:11" s="5" customFormat="1" ht="12.75" customHeight="1" x14ac:dyDescent="0.25">
      <c r="A45" s="32"/>
      <c r="B45" s="13"/>
      <c r="C45" s="12"/>
      <c r="D45" s="152"/>
      <c r="E45" s="12"/>
      <c r="F45" s="153"/>
      <c r="G45" s="154"/>
      <c r="H45" s="153"/>
      <c r="I45" s="138"/>
      <c r="J45" s="33"/>
      <c r="K45" s="75"/>
    </row>
    <row r="46" spans="1:11" s="5" customFormat="1" x14ac:dyDescent="0.25">
      <c r="A46" s="32"/>
      <c r="B46" s="13"/>
      <c r="C46" s="12"/>
      <c r="D46" s="152"/>
      <c r="E46" s="12"/>
      <c r="F46" s="153"/>
      <c r="G46" s="154"/>
      <c r="H46" s="153"/>
      <c r="I46" s="138"/>
      <c r="J46" s="33"/>
      <c r="K46" s="75"/>
    </row>
    <row r="47" spans="1:11" x14ac:dyDescent="0.25">
      <c r="A47" s="35"/>
      <c r="B47" s="36"/>
      <c r="C47" s="36"/>
      <c r="D47" s="36"/>
      <c r="E47" s="36"/>
      <c r="F47" s="36"/>
      <c r="G47" s="36"/>
      <c r="H47" s="36"/>
      <c r="I47" s="200"/>
      <c r="J47" s="36"/>
      <c r="K47" s="151"/>
    </row>
    <row r="48" spans="1:11" x14ac:dyDescent="0.25">
      <c r="I48" s="306"/>
    </row>
    <row r="49" spans="9:9" x14ac:dyDescent="0.25">
      <c r="I49" s="306"/>
    </row>
    <row r="50" spans="9:9" x14ac:dyDescent="0.25">
      <c r="I50" s="306"/>
    </row>
    <row r="51" spans="9:9" x14ac:dyDescent="0.25">
      <c r="I51" s="306"/>
    </row>
    <row r="52" spans="9:9" x14ac:dyDescent="0.25">
      <c r="I52" s="306"/>
    </row>
    <row r="53" spans="9:9" x14ac:dyDescent="0.25">
      <c r="I53" s="306"/>
    </row>
    <row r="54" spans="9:9" x14ac:dyDescent="0.25">
      <c r="I54" s="306"/>
    </row>
    <row r="55" spans="9:9" x14ac:dyDescent="0.25">
      <c r="I55" s="306"/>
    </row>
    <row r="56" spans="9:9" x14ac:dyDescent="0.25">
      <c r="I56" s="306"/>
    </row>
    <row r="57" spans="9:9" x14ac:dyDescent="0.25">
      <c r="I57" s="306"/>
    </row>
    <row r="58" spans="9:9" x14ac:dyDescent="0.25">
      <c r="I58" s="306"/>
    </row>
    <row r="59" spans="9:9" x14ac:dyDescent="0.25">
      <c r="I59" s="306"/>
    </row>
    <row r="60" spans="9:9" x14ac:dyDescent="0.25">
      <c r="I60" s="306"/>
    </row>
    <row r="61" spans="9:9" x14ac:dyDescent="0.25">
      <c r="I61" s="306"/>
    </row>
    <row r="62" spans="9:9" x14ac:dyDescent="0.25">
      <c r="I62" s="306"/>
    </row>
    <row r="63" spans="9:9" x14ac:dyDescent="0.25">
      <c r="I63" s="306"/>
    </row>
    <row r="64" spans="9:9" x14ac:dyDescent="0.25">
      <c r="I64" s="306"/>
    </row>
    <row r="65" spans="9:9" x14ac:dyDescent="0.25">
      <c r="I65" s="306"/>
    </row>
    <row r="66" spans="9:9" x14ac:dyDescent="0.25">
      <c r="I66" s="306"/>
    </row>
    <row r="67" spans="9:9" x14ac:dyDescent="0.25">
      <c r="I67" s="306"/>
    </row>
    <row r="68" spans="9:9" x14ac:dyDescent="0.25">
      <c r="I68" s="306"/>
    </row>
    <row r="69" spans="9:9" x14ac:dyDescent="0.25">
      <c r="I69" s="306"/>
    </row>
    <row r="70" spans="9:9" x14ac:dyDescent="0.25">
      <c r="I70" s="306"/>
    </row>
    <row r="71" spans="9:9" x14ac:dyDescent="0.25">
      <c r="I71" s="306"/>
    </row>
    <row r="72" spans="9:9" x14ac:dyDescent="0.25">
      <c r="I72" s="306"/>
    </row>
    <row r="73" spans="9:9" x14ac:dyDescent="0.25">
      <c r="I73" s="306"/>
    </row>
    <row r="74" spans="9:9" x14ac:dyDescent="0.25">
      <c r="I74" s="306"/>
    </row>
    <row r="75" spans="9:9" x14ac:dyDescent="0.25">
      <c r="I75" s="306"/>
    </row>
    <row r="76" spans="9:9" x14ac:dyDescent="0.25">
      <c r="I76" s="306"/>
    </row>
    <row r="77" spans="9:9" x14ac:dyDescent="0.25">
      <c r="I77" s="306"/>
    </row>
    <row r="78" spans="9:9" x14ac:dyDescent="0.25">
      <c r="I78" s="306"/>
    </row>
    <row r="79" spans="9:9" x14ac:dyDescent="0.25">
      <c r="I79" s="306"/>
    </row>
    <row r="80" spans="9:9" x14ac:dyDescent="0.25">
      <c r="I80" s="306"/>
    </row>
    <row r="81" spans="9:9" x14ac:dyDescent="0.25">
      <c r="I81" s="306"/>
    </row>
    <row r="82" spans="9:9" x14ac:dyDescent="0.25">
      <c r="I82" s="306"/>
    </row>
    <row r="83" spans="9:9" x14ac:dyDescent="0.25">
      <c r="I83" s="306"/>
    </row>
    <row r="84" spans="9:9" x14ac:dyDescent="0.25">
      <c r="I84" s="306"/>
    </row>
    <row r="85" spans="9:9" x14ac:dyDescent="0.25">
      <c r="I85" s="306"/>
    </row>
    <row r="86" spans="9:9" x14ac:dyDescent="0.25">
      <c r="I86" s="306"/>
    </row>
    <row r="87" spans="9:9" x14ac:dyDescent="0.25">
      <c r="I87" s="306"/>
    </row>
    <row r="88" spans="9:9" x14ac:dyDescent="0.25">
      <c r="I88" s="306"/>
    </row>
    <row r="89" spans="9:9" x14ac:dyDescent="0.25">
      <c r="I89" s="306"/>
    </row>
    <row r="90" spans="9:9" x14ac:dyDescent="0.25">
      <c r="I90" s="306"/>
    </row>
    <row r="91" spans="9:9" x14ac:dyDescent="0.25">
      <c r="I91" s="306"/>
    </row>
    <row r="92" spans="9:9" x14ac:dyDescent="0.25">
      <c r="I92" s="306"/>
    </row>
    <row r="93" spans="9:9" x14ac:dyDescent="0.25">
      <c r="I93" s="306"/>
    </row>
    <row r="94" spans="9:9" x14ac:dyDescent="0.25">
      <c r="I94" s="306"/>
    </row>
    <row r="95" spans="9:9" x14ac:dyDescent="0.25">
      <c r="I95" s="306"/>
    </row>
    <row r="96" spans="9:9" x14ac:dyDescent="0.25">
      <c r="I96" s="306"/>
    </row>
    <row r="97" spans="9:9" x14ac:dyDescent="0.25">
      <c r="I97" s="306"/>
    </row>
    <row r="98" spans="9:9" x14ac:dyDescent="0.25">
      <c r="I98" s="306"/>
    </row>
    <row r="99" spans="9:9" x14ac:dyDescent="0.25">
      <c r="I99" s="306"/>
    </row>
    <row r="100" spans="9:9" x14ac:dyDescent="0.25">
      <c r="I100" s="306"/>
    </row>
    <row r="101" spans="9:9" x14ac:dyDescent="0.25">
      <c r="I101" s="306"/>
    </row>
    <row r="102" spans="9:9" x14ac:dyDescent="0.25">
      <c r="I102" s="306"/>
    </row>
    <row r="103" spans="9:9" x14ac:dyDescent="0.25">
      <c r="I103" s="306"/>
    </row>
    <row r="104" spans="9:9" x14ac:dyDescent="0.25">
      <c r="I104" s="306"/>
    </row>
    <row r="105" spans="9:9" x14ac:dyDescent="0.25">
      <c r="I105" s="306"/>
    </row>
    <row r="106" spans="9:9" x14ac:dyDescent="0.25">
      <c r="I106" s="306"/>
    </row>
    <row r="107" spans="9:9" x14ac:dyDescent="0.25">
      <c r="I107" s="306"/>
    </row>
    <row r="108" spans="9:9" x14ac:dyDescent="0.25">
      <c r="I108" s="306"/>
    </row>
    <row r="109" spans="9:9" x14ac:dyDescent="0.25">
      <c r="I109" s="306"/>
    </row>
    <row r="110" spans="9:9" x14ac:dyDescent="0.25">
      <c r="I110" s="306"/>
    </row>
    <row r="111" spans="9:9" x14ac:dyDescent="0.25">
      <c r="I111" s="306"/>
    </row>
    <row r="112" spans="9:9" x14ac:dyDescent="0.25">
      <c r="I112" s="306"/>
    </row>
    <row r="113" spans="9:9" x14ac:dyDescent="0.25">
      <c r="I113" s="306"/>
    </row>
    <row r="114" spans="9:9" x14ac:dyDescent="0.25">
      <c r="I114" s="306"/>
    </row>
    <row r="115" spans="9:9" x14ac:dyDescent="0.25">
      <c r="I115" s="306"/>
    </row>
    <row r="116" spans="9:9" x14ac:dyDescent="0.25">
      <c r="I116" s="306"/>
    </row>
    <row r="117" spans="9:9" x14ac:dyDescent="0.25">
      <c r="I117" s="306"/>
    </row>
    <row r="118" spans="9:9" x14ac:dyDescent="0.25">
      <c r="I118" s="306"/>
    </row>
    <row r="119" spans="9:9" x14ac:dyDescent="0.25">
      <c r="I119" s="306"/>
    </row>
    <row r="120" spans="9:9" x14ac:dyDescent="0.25">
      <c r="I120" s="306"/>
    </row>
    <row r="121" spans="9:9" x14ac:dyDescent="0.25">
      <c r="I121" s="306"/>
    </row>
    <row r="122" spans="9:9" x14ac:dyDescent="0.25">
      <c r="I122" s="306"/>
    </row>
    <row r="123" spans="9:9" x14ac:dyDescent="0.25">
      <c r="I123" s="306"/>
    </row>
    <row r="124" spans="9:9" x14ac:dyDescent="0.25">
      <c r="I124" s="306"/>
    </row>
    <row r="125" spans="9:9" x14ac:dyDescent="0.25">
      <c r="I125" s="306"/>
    </row>
    <row r="126" spans="9:9" x14ac:dyDescent="0.25">
      <c r="I126" s="306"/>
    </row>
    <row r="127" spans="9:9" x14ac:dyDescent="0.25">
      <c r="I127" s="306"/>
    </row>
    <row r="128" spans="9:9" x14ac:dyDescent="0.25">
      <c r="I128" s="306"/>
    </row>
    <row r="129" spans="9:9" x14ac:dyDescent="0.25">
      <c r="I129" s="306"/>
    </row>
    <row r="130" spans="9:9" x14ac:dyDescent="0.25">
      <c r="I130" s="306"/>
    </row>
    <row r="131" spans="9:9" x14ac:dyDescent="0.25">
      <c r="I131" s="306"/>
    </row>
    <row r="132" spans="9:9" x14ac:dyDescent="0.25">
      <c r="I132" s="306"/>
    </row>
    <row r="133" spans="9:9" x14ac:dyDescent="0.25">
      <c r="I133" s="306"/>
    </row>
    <row r="134" spans="9:9" x14ac:dyDescent="0.25">
      <c r="I134" s="306"/>
    </row>
    <row r="135" spans="9:9" x14ac:dyDescent="0.25">
      <c r="I135" s="306"/>
    </row>
    <row r="136" spans="9:9" x14ac:dyDescent="0.25">
      <c r="I136" s="306"/>
    </row>
    <row r="137" spans="9:9" x14ac:dyDescent="0.25">
      <c r="I137" s="306"/>
    </row>
    <row r="138" spans="9:9" x14ac:dyDescent="0.25">
      <c r="I138" s="306"/>
    </row>
    <row r="139" spans="9:9" x14ac:dyDescent="0.25">
      <c r="I139" s="306"/>
    </row>
    <row r="140" spans="9:9" x14ac:dyDescent="0.25">
      <c r="I140" s="306"/>
    </row>
    <row r="141" spans="9:9" x14ac:dyDescent="0.25">
      <c r="I141" s="306"/>
    </row>
    <row r="142" spans="9:9" x14ac:dyDescent="0.25">
      <c r="I142" s="306"/>
    </row>
    <row r="143" spans="9:9" x14ac:dyDescent="0.25">
      <c r="I143" s="306"/>
    </row>
    <row r="144" spans="9:9" x14ac:dyDescent="0.25">
      <c r="I144" s="306"/>
    </row>
    <row r="145" spans="9:9" x14ac:dyDescent="0.25">
      <c r="I145" s="306"/>
    </row>
    <row r="146" spans="9:9" x14ac:dyDescent="0.25">
      <c r="I146" s="306"/>
    </row>
    <row r="147" spans="9:9" x14ac:dyDescent="0.25">
      <c r="I147" s="306"/>
    </row>
    <row r="148" spans="9:9" x14ac:dyDescent="0.25">
      <c r="I148" s="306"/>
    </row>
    <row r="149" spans="9:9" x14ac:dyDescent="0.25">
      <c r="I149" s="306"/>
    </row>
    <row r="150" spans="9:9" x14ac:dyDescent="0.25">
      <c r="I150" s="306"/>
    </row>
    <row r="151" spans="9:9" x14ac:dyDescent="0.25">
      <c r="I151" s="306"/>
    </row>
    <row r="152" spans="9:9" x14ac:dyDescent="0.25">
      <c r="I152" s="306"/>
    </row>
    <row r="153" spans="9:9" x14ac:dyDescent="0.25">
      <c r="I153" s="306"/>
    </row>
    <row r="154" spans="9:9" x14ac:dyDescent="0.25">
      <c r="I154" s="306"/>
    </row>
    <row r="155" spans="9:9" x14ac:dyDescent="0.25">
      <c r="I155" s="306"/>
    </row>
    <row r="156" spans="9:9" x14ac:dyDescent="0.25">
      <c r="I156" s="306"/>
    </row>
    <row r="157" spans="9:9" x14ac:dyDescent="0.25">
      <c r="I157" s="306"/>
    </row>
    <row r="158" spans="9:9" x14ac:dyDescent="0.25">
      <c r="I158" s="306"/>
    </row>
    <row r="159" spans="9:9" x14ac:dyDescent="0.25">
      <c r="I159" s="306"/>
    </row>
    <row r="160" spans="9:9" x14ac:dyDescent="0.25">
      <c r="I160" s="306"/>
    </row>
    <row r="161" spans="9:9" x14ac:dyDescent="0.25">
      <c r="I161" s="306"/>
    </row>
    <row r="162" spans="9:9" x14ac:dyDescent="0.25">
      <c r="I162" s="306"/>
    </row>
    <row r="163" spans="9:9" x14ac:dyDescent="0.25">
      <c r="I163" s="306"/>
    </row>
    <row r="164" spans="9:9" x14ac:dyDescent="0.25">
      <c r="I164" s="306"/>
    </row>
    <row r="165" spans="9:9" x14ac:dyDescent="0.25">
      <c r="I165" s="306"/>
    </row>
    <row r="166" spans="9:9" x14ac:dyDescent="0.25">
      <c r="I166" s="306"/>
    </row>
    <row r="167" spans="9:9" x14ac:dyDescent="0.25">
      <c r="I167" s="306"/>
    </row>
    <row r="168" spans="9:9" x14ac:dyDescent="0.25">
      <c r="I168" s="306"/>
    </row>
    <row r="169" spans="9:9" x14ac:dyDescent="0.25">
      <c r="I169" s="306"/>
    </row>
    <row r="170" spans="9:9" x14ac:dyDescent="0.25">
      <c r="I170" s="306"/>
    </row>
    <row r="171" spans="9:9" x14ac:dyDescent="0.25">
      <c r="I171" s="306"/>
    </row>
    <row r="172" spans="9:9" x14ac:dyDescent="0.25">
      <c r="I172" s="306"/>
    </row>
    <row r="173" spans="9:9" x14ac:dyDescent="0.25">
      <c r="I173" s="306"/>
    </row>
    <row r="174" spans="9:9" x14ac:dyDescent="0.25">
      <c r="I174" s="306"/>
    </row>
    <row r="175" spans="9:9" x14ac:dyDescent="0.25">
      <c r="I175" s="306"/>
    </row>
    <row r="176" spans="9:9" x14ac:dyDescent="0.25">
      <c r="I176" s="306"/>
    </row>
    <row r="177" spans="9:9" x14ac:dyDescent="0.25">
      <c r="I177" s="306"/>
    </row>
    <row r="178" spans="9:9" x14ac:dyDescent="0.25">
      <c r="I178" s="306"/>
    </row>
    <row r="179" spans="9:9" x14ac:dyDescent="0.25">
      <c r="I179" s="306"/>
    </row>
    <row r="180" spans="9:9" x14ac:dyDescent="0.25">
      <c r="I180" s="306"/>
    </row>
    <row r="181" spans="9:9" x14ac:dyDescent="0.25">
      <c r="I181" s="306"/>
    </row>
    <row r="182" spans="9:9" x14ac:dyDescent="0.25">
      <c r="I182" s="306"/>
    </row>
    <row r="183" spans="9:9" x14ac:dyDescent="0.25">
      <c r="I183" s="306"/>
    </row>
    <row r="184" spans="9:9" x14ac:dyDescent="0.25">
      <c r="I184" s="306"/>
    </row>
    <row r="185" spans="9:9" x14ac:dyDescent="0.25">
      <c r="I185" s="306"/>
    </row>
    <row r="186" spans="9:9" x14ac:dyDescent="0.25">
      <c r="I186" s="306"/>
    </row>
    <row r="187" spans="9:9" x14ac:dyDescent="0.25">
      <c r="I187" s="306"/>
    </row>
    <row r="188" spans="9:9" x14ac:dyDescent="0.25">
      <c r="I188" s="306"/>
    </row>
    <row r="189" spans="9:9" x14ac:dyDescent="0.25">
      <c r="I189" s="306"/>
    </row>
    <row r="190" spans="9:9" x14ac:dyDescent="0.25">
      <c r="I190" s="306"/>
    </row>
    <row r="191" spans="9:9" x14ac:dyDescent="0.25">
      <c r="I191" s="306"/>
    </row>
    <row r="192" spans="9:9" x14ac:dyDescent="0.25">
      <c r="I192" s="306"/>
    </row>
    <row r="193" spans="9:9" x14ac:dyDescent="0.25">
      <c r="I193" s="306"/>
    </row>
    <row r="194" spans="9:9" x14ac:dyDescent="0.25">
      <c r="I194" s="306"/>
    </row>
    <row r="195" spans="9:9" x14ac:dyDescent="0.25">
      <c r="I195" s="306"/>
    </row>
    <row r="196" spans="9:9" x14ac:dyDescent="0.25">
      <c r="I196" s="306"/>
    </row>
    <row r="197" spans="9:9" x14ac:dyDescent="0.25">
      <c r="I197" s="306"/>
    </row>
    <row r="198" spans="9:9" x14ac:dyDescent="0.25">
      <c r="I198" s="306"/>
    </row>
    <row r="199" spans="9:9" x14ac:dyDescent="0.25">
      <c r="I199" s="306"/>
    </row>
    <row r="200" spans="9:9" x14ac:dyDescent="0.25">
      <c r="I200" s="306"/>
    </row>
    <row r="201" spans="9:9" x14ac:dyDescent="0.25">
      <c r="I201" s="306"/>
    </row>
    <row r="202" spans="9:9" x14ac:dyDescent="0.25">
      <c r="I202" s="306"/>
    </row>
    <row r="203" spans="9:9" x14ac:dyDescent="0.25">
      <c r="I203" s="306"/>
    </row>
    <row r="204" spans="9:9" x14ac:dyDescent="0.25">
      <c r="I204" s="306"/>
    </row>
    <row r="205" spans="9:9" x14ac:dyDescent="0.25">
      <c r="I205" s="306"/>
    </row>
    <row r="206" spans="9:9" x14ac:dyDescent="0.25">
      <c r="I206" s="306"/>
    </row>
    <row r="207" spans="9:9" x14ac:dyDescent="0.25">
      <c r="I207" s="306"/>
    </row>
    <row r="208" spans="9:9" x14ac:dyDescent="0.25">
      <c r="I208" s="306"/>
    </row>
    <row r="209" spans="9:9" x14ac:dyDescent="0.25">
      <c r="I209" s="306"/>
    </row>
    <row r="210" spans="9:9" x14ac:dyDescent="0.25">
      <c r="I210" s="306"/>
    </row>
    <row r="211" spans="9:9" x14ac:dyDescent="0.25">
      <c r="I211" s="306"/>
    </row>
    <row r="212" spans="9:9" x14ac:dyDescent="0.25">
      <c r="I212" s="306"/>
    </row>
    <row r="213" spans="9:9" x14ac:dyDescent="0.25">
      <c r="I213" s="306"/>
    </row>
    <row r="214" spans="9:9" x14ac:dyDescent="0.25">
      <c r="I214" s="306"/>
    </row>
    <row r="215" spans="9:9" x14ac:dyDescent="0.25">
      <c r="I215" s="306"/>
    </row>
    <row r="216" spans="9:9" x14ac:dyDescent="0.25">
      <c r="I216" s="306"/>
    </row>
    <row r="217" spans="9:9" x14ac:dyDescent="0.25">
      <c r="I217" s="306"/>
    </row>
    <row r="218" spans="9:9" x14ac:dyDescent="0.25">
      <c r="I218" s="306"/>
    </row>
    <row r="219" spans="9:9" x14ac:dyDescent="0.25">
      <c r="I219" s="306"/>
    </row>
    <row r="220" spans="9:9" x14ac:dyDescent="0.25">
      <c r="I220" s="306"/>
    </row>
    <row r="221" spans="9:9" x14ac:dyDescent="0.25">
      <c r="I221" s="306"/>
    </row>
    <row r="222" spans="9:9" x14ac:dyDescent="0.25">
      <c r="I222" s="306"/>
    </row>
    <row r="223" spans="9:9" x14ac:dyDescent="0.25">
      <c r="I223" s="306"/>
    </row>
    <row r="224" spans="9:9" x14ac:dyDescent="0.25">
      <c r="I224" s="306"/>
    </row>
    <row r="225" spans="9:9" x14ac:dyDescent="0.25">
      <c r="I225" s="306"/>
    </row>
    <row r="226" spans="9:9" x14ac:dyDescent="0.25">
      <c r="I226" s="306"/>
    </row>
    <row r="227" spans="9:9" x14ac:dyDescent="0.25">
      <c r="I227" s="306"/>
    </row>
    <row r="228" spans="9:9" x14ac:dyDescent="0.25">
      <c r="I228" s="306"/>
    </row>
    <row r="229" spans="9:9" x14ac:dyDescent="0.25">
      <c r="I229" s="306"/>
    </row>
    <row r="230" spans="9:9" x14ac:dyDescent="0.25">
      <c r="I230" s="306"/>
    </row>
    <row r="231" spans="9:9" x14ac:dyDescent="0.25">
      <c r="I231" s="306"/>
    </row>
    <row r="232" spans="9:9" x14ac:dyDescent="0.25">
      <c r="I232" s="306"/>
    </row>
    <row r="233" spans="9:9" x14ac:dyDescent="0.25">
      <c r="I233" s="306"/>
    </row>
    <row r="234" spans="9:9" x14ac:dyDescent="0.25">
      <c r="I234" s="306"/>
    </row>
    <row r="235" spans="9:9" x14ac:dyDescent="0.25">
      <c r="I235" s="306"/>
    </row>
    <row r="236" spans="9:9" x14ac:dyDescent="0.25">
      <c r="I236" s="306"/>
    </row>
    <row r="237" spans="9:9" x14ac:dyDescent="0.25">
      <c r="I237" s="306"/>
    </row>
    <row r="238" spans="9:9" x14ac:dyDescent="0.25">
      <c r="I238" s="306"/>
    </row>
    <row r="239" spans="9:9" x14ac:dyDescent="0.25">
      <c r="I239" s="306"/>
    </row>
    <row r="240" spans="9:9" x14ac:dyDescent="0.25">
      <c r="I240" s="306"/>
    </row>
    <row r="241" spans="9:9" x14ac:dyDescent="0.25">
      <c r="I241" s="306"/>
    </row>
    <row r="242" spans="9:9" x14ac:dyDescent="0.25">
      <c r="I242" s="306"/>
    </row>
    <row r="243" spans="9:9" x14ac:dyDescent="0.25">
      <c r="I243" s="306"/>
    </row>
    <row r="244" spans="9:9" x14ac:dyDescent="0.25">
      <c r="I244" s="306"/>
    </row>
    <row r="245" spans="9:9" x14ac:dyDescent="0.25">
      <c r="I245" s="306"/>
    </row>
    <row r="246" spans="9:9" x14ac:dyDescent="0.25">
      <c r="I246" s="306"/>
    </row>
    <row r="247" spans="9:9" x14ac:dyDescent="0.25">
      <c r="I247" s="306"/>
    </row>
    <row r="248" spans="9:9" x14ac:dyDescent="0.25">
      <c r="I248" s="306"/>
    </row>
    <row r="249" spans="9:9" x14ac:dyDescent="0.25">
      <c r="I249" s="306"/>
    </row>
    <row r="250" spans="9:9" x14ac:dyDescent="0.25">
      <c r="I250" s="306"/>
    </row>
    <row r="251" spans="9:9" x14ac:dyDescent="0.25">
      <c r="I251" s="306"/>
    </row>
    <row r="252" spans="9:9" x14ac:dyDescent="0.25">
      <c r="I252" s="306"/>
    </row>
    <row r="253" spans="9:9" x14ac:dyDescent="0.25">
      <c r="I253" s="306"/>
    </row>
    <row r="254" spans="9:9" x14ac:dyDescent="0.25">
      <c r="I254" s="306"/>
    </row>
    <row r="255" spans="9:9" x14ac:dyDescent="0.25">
      <c r="I255" s="306"/>
    </row>
    <row r="256" spans="9:9" x14ac:dyDescent="0.25">
      <c r="I256" s="306"/>
    </row>
    <row r="257" spans="9:9" x14ac:dyDescent="0.25">
      <c r="I257" s="306"/>
    </row>
    <row r="258" spans="9:9" x14ac:dyDescent="0.25">
      <c r="I258" s="306"/>
    </row>
    <row r="259" spans="9:9" x14ac:dyDescent="0.25">
      <c r="I259" s="306"/>
    </row>
    <row r="260" spans="9:9" x14ac:dyDescent="0.25">
      <c r="I260" s="306"/>
    </row>
  </sheetData>
  <phoneticPr fontId="6" type="noConversion"/>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colBreaks count="1" manualBreakCount="1">
    <brk id="1" max="9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7"/>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5" customWidth="1"/>
    <col min="2" max="2" width="50.81640625" style="5" customWidth="1"/>
    <col min="3" max="3" width="14.81640625" style="5" customWidth="1"/>
    <col min="4" max="4" width="21.453125" style="5" bestFit="1" customWidth="1"/>
    <col min="5" max="5" width="4.81640625" style="5" customWidth="1"/>
    <col min="6" max="6" width="25.36328125" style="5" customWidth="1"/>
    <col min="7" max="7" width="4.81640625" style="5" customWidth="1"/>
    <col min="8" max="8" width="16" style="5" customWidth="1"/>
    <col min="9" max="9" width="4.81640625" style="5" customWidth="1"/>
    <col min="10" max="10" width="25.81640625" style="5" customWidth="1"/>
    <col min="11" max="11" width="1.1796875" style="5" customWidth="1"/>
    <col min="12" max="12" width="11.54296875" style="5" bestFit="1" customWidth="1"/>
    <col min="13" max="16384" width="9.1796875" style="5"/>
  </cols>
  <sheetData>
    <row r="1" spans="1:13" ht="6" customHeight="1" x14ac:dyDescent="0.25">
      <c r="A1" s="65"/>
      <c r="B1" s="66"/>
      <c r="C1" s="66"/>
      <c r="D1" s="66"/>
      <c r="E1" s="66"/>
      <c r="F1" s="66"/>
      <c r="G1" s="66"/>
      <c r="H1" s="66"/>
      <c r="I1" s="66"/>
      <c r="J1" s="66"/>
      <c r="K1" s="68"/>
    </row>
    <row r="2" spans="1:13" ht="18" x14ac:dyDescent="0.25">
      <c r="A2" s="32"/>
      <c r="B2" s="69" t="str">
        <f>'Cover Sheet'!B2</f>
        <v>SC Germany Mobility 2020-1</v>
      </c>
      <c r="C2" s="892"/>
      <c r="D2" s="70" t="str">
        <f>'Cover Sheet'!D2</f>
        <v>Calculation Date</v>
      </c>
      <c r="E2" s="71"/>
      <c r="F2" s="119">
        <f>'Cover Sheet'!F2</f>
        <v>45973</v>
      </c>
      <c r="G2" s="71"/>
      <c r="H2" s="71"/>
      <c r="I2" s="71"/>
      <c r="J2" s="74"/>
      <c r="K2" s="75"/>
      <c r="L2" s="893"/>
    </row>
    <row r="3" spans="1:13" ht="18" x14ac:dyDescent="0.25">
      <c r="A3" s="32"/>
      <c r="B3" s="69" t="str">
        <f>'Cover Sheet'!B3</f>
        <v>Monthly Investor Report</v>
      </c>
      <c r="C3" s="892"/>
      <c r="D3" s="78" t="str">
        <f>'Cover Sheet'!D3</f>
        <v>Payment Date</v>
      </c>
      <c r="E3" s="79"/>
      <c r="F3" s="120">
        <f>'Cover Sheet'!F3</f>
        <v>45975</v>
      </c>
      <c r="G3" s="79"/>
      <c r="H3" s="79"/>
      <c r="I3" s="79"/>
      <c r="J3" s="82"/>
      <c r="K3" s="75"/>
      <c r="L3" s="894"/>
    </row>
    <row r="4" spans="1:13" ht="13" x14ac:dyDescent="0.25">
      <c r="A4" s="32"/>
      <c r="B4" s="108"/>
      <c r="C4" s="83"/>
      <c r="D4" s="78" t="str">
        <f>'Cover Sheet'!D4</f>
        <v>Period  No</v>
      </c>
      <c r="E4" s="79"/>
      <c r="F4" s="122">
        <f>'Cover Sheet'!F4</f>
        <v>61</v>
      </c>
      <c r="G4" s="79"/>
      <c r="H4" s="123"/>
      <c r="I4" s="79"/>
      <c r="J4" s="86"/>
      <c r="K4" s="75"/>
      <c r="L4" s="893"/>
    </row>
    <row r="5" spans="1:13" ht="18" x14ac:dyDescent="0.25">
      <c r="A5" s="32"/>
      <c r="B5" s="87" t="s">
        <v>31</v>
      </c>
      <c r="C5" s="895"/>
      <c r="D5" s="78" t="str">
        <f>'Cover Sheet'!D5</f>
        <v>Monthly Period</v>
      </c>
      <c r="E5" s="79"/>
      <c r="F5" s="88">
        <f>'Cover Sheet'!F5</f>
        <v>45975</v>
      </c>
      <c r="G5" s="79"/>
      <c r="H5" s="123"/>
      <c r="I5" s="79"/>
      <c r="J5" s="86"/>
      <c r="K5" s="75"/>
      <c r="L5" s="894"/>
    </row>
    <row r="6" spans="1:13" ht="15" customHeight="1" x14ac:dyDescent="0.25">
      <c r="A6" s="32"/>
      <c r="B6" s="89"/>
      <c r="C6" s="77"/>
      <c r="D6" s="78" t="str">
        <f>'Cover Sheet'!D6</f>
        <v>Interest Period</v>
      </c>
      <c r="E6" s="90" t="s">
        <v>33</v>
      </c>
      <c r="F6" s="120">
        <f>'Cover Sheet'!F6</f>
        <v>45944</v>
      </c>
      <c r="G6" s="90" t="s">
        <v>4</v>
      </c>
      <c r="H6" s="120">
        <f>'Cover Sheet'!H6</f>
        <v>45975</v>
      </c>
      <c r="I6" s="90" t="s">
        <v>14</v>
      </c>
      <c r="J6" s="92" t="str">
        <f>'Cover Sheet'!J6</f>
        <v>31 days</v>
      </c>
      <c r="K6" s="93"/>
      <c r="M6" s="94"/>
    </row>
    <row r="7" spans="1:13" ht="13" x14ac:dyDescent="0.25">
      <c r="A7" s="32"/>
      <c r="C7" s="896"/>
      <c r="D7" s="95" t="str">
        <f>'Cover Sheet'!D7</f>
        <v>Collection Period</v>
      </c>
      <c r="E7" s="96" t="s">
        <v>33</v>
      </c>
      <c r="F7" s="128" t="str">
        <f>'Cover Sheet'!F7</f>
        <v>01.10.2025</v>
      </c>
      <c r="G7" s="96" t="s">
        <v>4</v>
      </c>
      <c r="H7" s="128">
        <f>'Cover Sheet'!H7</f>
        <v>45961</v>
      </c>
      <c r="I7" s="99"/>
      <c r="J7" s="100"/>
      <c r="K7" s="75"/>
    </row>
    <row r="8" spans="1:13" ht="13" x14ac:dyDescent="0.25">
      <c r="A8" s="32"/>
      <c r="B8" s="33"/>
      <c r="C8" s="33"/>
      <c r="D8" s="231"/>
      <c r="E8" s="33"/>
      <c r="F8" s="101"/>
      <c r="G8" s="102"/>
      <c r="H8" s="103"/>
      <c r="I8" s="33"/>
      <c r="J8" s="33"/>
      <c r="K8" s="75"/>
    </row>
    <row r="9" spans="1:13" ht="13" x14ac:dyDescent="0.25">
      <c r="A9" s="32"/>
      <c r="B9" s="33"/>
      <c r="C9" s="33"/>
      <c r="D9" s="231"/>
      <c r="E9" s="33"/>
      <c r="F9" s="101"/>
      <c r="G9" s="102"/>
      <c r="H9" s="103"/>
      <c r="I9" s="33"/>
      <c r="J9" s="33"/>
      <c r="K9" s="75"/>
    </row>
    <row r="10" spans="1:13" ht="13" x14ac:dyDescent="0.25">
      <c r="A10" s="32"/>
      <c r="B10" s="33"/>
      <c r="C10" s="33"/>
      <c r="D10" s="231"/>
      <c r="E10" s="33"/>
      <c r="F10" s="101"/>
      <c r="G10" s="102"/>
      <c r="H10" s="103"/>
      <c r="I10" s="33"/>
      <c r="J10" s="33"/>
      <c r="K10" s="75"/>
    </row>
    <row r="11" spans="1:13" ht="18" customHeight="1" x14ac:dyDescent="0.25">
      <c r="A11" s="32"/>
      <c r="B11" s="33"/>
      <c r="C11" s="33"/>
      <c r="D11" s="231"/>
      <c r="E11" s="33"/>
      <c r="F11" s="101" t="s">
        <v>120</v>
      </c>
      <c r="G11" s="102"/>
      <c r="H11" s="103"/>
      <c r="I11" s="33"/>
      <c r="J11" s="102" t="s">
        <v>121</v>
      </c>
      <c r="K11" s="75"/>
    </row>
    <row r="12" spans="1:13" x14ac:dyDescent="0.25">
      <c r="A12" s="32"/>
      <c r="B12" s="33"/>
      <c r="C12" s="33"/>
      <c r="D12" s="33"/>
      <c r="E12" s="33"/>
      <c r="F12" s="33"/>
      <c r="G12" s="33"/>
      <c r="H12" s="33"/>
      <c r="I12" s="33"/>
      <c r="J12" s="33"/>
      <c r="K12" s="75"/>
    </row>
    <row r="13" spans="1:13" ht="26" x14ac:dyDescent="0.25">
      <c r="A13" s="32"/>
      <c r="B13" s="69" t="s">
        <v>51</v>
      </c>
      <c r="C13" s="897" t="s">
        <v>127</v>
      </c>
      <c r="E13" s="890"/>
      <c r="F13" s="897" t="s">
        <v>122</v>
      </c>
      <c r="G13" s="33"/>
      <c r="H13" s="33"/>
      <c r="I13" s="33"/>
      <c r="J13" s="897" t="s">
        <v>122</v>
      </c>
      <c r="K13" s="75"/>
      <c r="L13" s="898"/>
    </row>
    <row r="14" spans="1:13" ht="18" x14ac:dyDescent="0.25">
      <c r="A14" s="32"/>
      <c r="B14" s="69"/>
      <c r="C14" s="897"/>
      <c r="E14" s="890"/>
      <c r="F14" s="230"/>
      <c r="G14" s="33"/>
      <c r="H14" s="33"/>
      <c r="I14" s="33"/>
      <c r="J14" s="899"/>
      <c r="K14" s="75"/>
    </row>
    <row r="15" spans="1:13" ht="13" x14ac:dyDescent="0.25">
      <c r="A15" s="32"/>
      <c r="B15" s="109" t="s">
        <v>11</v>
      </c>
      <c r="C15" s="900">
        <v>191575</v>
      </c>
      <c r="D15" s="185"/>
      <c r="E15" s="109"/>
      <c r="F15" s="901">
        <v>1878722861.22</v>
      </c>
      <c r="G15" s="902"/>
      <c r="H15" s="902"/>
      <c r="I15" s="902"/>
      <c r="J15" s="903">
        <v>1973776187.5000024</v>
      </c>
      <c r="K15" s="75"/>
    </row>
    <row r="16" spans="1:13" ht="13" x14ac:dyDescent="0.25">
      <c r="A16" s="32"/>
      <c r="F16" s="904"/>
      <c r="G16" s="52"/>
      <c r="H16" s="52"/>
      <c r="I16" s="52"/>
      <c r="J16" s="889"/>
      <c r="K16" s="75"/>
    </row>
    <row r="17" spans="1:11" x14ac:dyDescent="0.25">
      <c r="A17" s="32"/>
      <c r="B17" s="33" t="s">
        <v>36</v>
      </c>
      <c r="C17" s="905"/>
      <c r="E17" s="33"/>
      <c r="F17" s="238">
        <v>57215456.937738046</v>
      </c>
      <c r="G17" s="52"/>
      <c r="H17" s="52"/>
      <c r="I17" s="52"/>
      <c r="J17" s="238">
        <v>59732169.149999999</v>
      </c>
      <c r="K17" s="75"/>
    </row>
    <row r="18" spans="1:11" x14ac:dyDescent="0.25">
      <c r="A18" s="32"/>
      <c r="B18" s="33" t="s">
        <v>37</v>
      </c>
      <c r="C18" s="33"/>
      <c r="E18" s="33"/>
      <c r="F18" s="238">
        <v>29649888.262261968</v>
      </c>
      <c r="G18" s="52"/>
      <c r="H18" s="906"/>
      <c r="I18" s="52"/>
      <c r="J18" s="238">
        <v>31777382.330000002</v>
      </c>
      <c r="K18" s="75"/>
    </row>
    <row r="19" spans="1:11" x14ac:dyDescent="0.25">
      <c r="A19" s="32"/>
      <c r="B19" s="33" t="s">
        <v>112</v>
      </c>
      <c r="C19" s="33"/>
      <c r="E19" s="33"/>
      <c r="F19" s="238">
        <v>-1104346.6200000001</v>
      </c>
      <c r="G19" s="52"/>
      <c r="H19" s="52"/>
      <c r="I19" s="52"/>
      <c r="J19" s="238">
        <v>375446.88</v>
      </c>
      <c r="K19" s="75"/>
    </row>
    <row r="20" spans="1:11" ht="13" x14ac:dyDescent="0.25">
      <c r="A20" s="32"/>
      <c r="B20" s="109" t="s">
        <v>38</v>
      </c>
      <c r="C20" s="905"/>
      <c r="E20" s="33"/>
      <c r="F20" s="903">
        <v>85760998.580000013</v>
      </c>
      <c r="G20" s="52"/>
      <c r="H20" s="52"/>
      <c r="I20" s="52"/>
      <c r="J20" s="889">
        <v>91884998.359999999</v>
      </c>
      <c r="K20" s="75"/>
    </row>
    <row r="21" spans="1:11" ht="13" x14ac:dyDescent="0.25">
      <c r="A21" s="32"/>
      <c r="E21" s="33"/>
      <c r="F21" s="904"/>
      <c r="G21" s="52"/>
      <c r="H21" s="52"/>
      <c r="I21" s="52"/>
      <c r="J21" s="889"/>
      <c r="K21" s="75"/>
    </row>
    <row r="22" spans="1:11" ht="13" x14ac:dyDescent="0.25">
      <c r="A22" s="32"/>
      <c r="B22" s="109" t="s">
        <v>39</v>
      </c>
      <c r="C22" s="907"/>
      <c r="E22" s="33"/>
      <c r="F22" s="903">
        <v>7764446.3899999866</v>
      </c>
      <c r="G22" s="52"/>
      <c r="H22" s="52"/>
      <c r="I22" s="52"/>
      <c r="J22" s="889">
        <v>8365657.4999999972</v>
      </c>
      <c r="K22" s="75"/>
    </row>
    <row r="23" spans="1:11" ht="13" x14ac:dyDescent="0.25">
      <c r="A23" s="32"/>
      <c r="B23" s="109"/>
      <c r="C23" s="907"/>
      <c r="E23" s="33"/>
      <c r="F23" s="903"/>
      <c r="G23" s="52"/>
      <c r="H23" s="52"/>
      <c r="I23" s="52"/>
      <c r="J23" s="889"/>
      <c r="K23" s="75"/>
    </row>
    <row r="24" spans="1:11" ht="13" x14ac:dyDescent="0.25">
      <c r="A24" s="32"/>
      <c r="B24" s="109" t="s">
        <v>40</v>
      </c>
      <c r="C24" s="905"/>
      <c r="E24" s="33"/>
      <c r="F24" s="903">
        <v>3967156.12</v>
      </c>
      <c r="G24" s="52"/>
      <c r="H24" s="52"/>
      <c r="I24" s="52"/>
      <c r="J24" s="889">
        <v>3168111.02</v>
      </c>
      <c r="K24" s="75"/>
    </row>
    <row r="25" spans="1:11" ht="13" x14ac:dyDescent="0.25">
      <c r="A25" s="32"/>
      <c r="B25" s="110"/>
      <c r="C25" s="33"/>
      <c r="E25" s="33"/>
      <c r="F25" s="238"/>
      <c r="G25" s="52"/>
      <c r="H25" s="52"/>
      <c r="I25" s="52"/>
      <c r="J25" s="889"/>
      <c r="K25" s="75"/>
    </row>
    <row r="26" spans="1:11" s="185" customFormat="1" ht="13" x14ac:dyDescent="0.25">
      <c r="A26" s="908"/>
      <c r="B26" s="109" t="s">
        <v>296</v>
      </c>
      <c r="C26" s="909"/>
      <c r="E26" s="109"/>
      <c r="F26" s="901">
        <v>0</v>
      </c>
      <c r="G26" s="902"/>
      <c r="H26" s="902"/>
      <c r="I26" s="902"/>
      <c r="J26" s="901">
        <v>0</v>
      </c>
      <c r="K26" s="130"/>
    </row>
    <row r="27" spans="1:11" s="185" customFormat="1" ht="13" x14ac:dyDescent="0.25">
      <c r="A27" s="908"/>
      <c r="B27" s="109"/>
      <c r="C27" s="109"/>
      <c r="E27" s="109"/>
      <c r="F27" s="910"/>
      <c r="G27" s="911"/>
      <c r="H27" s="911"/>
      <c r="I27" s="911"/>
      <c r="J27" s="912"/>
      <c r="K27" s="130"/>
    </row>
    <row r="28" spans="1:11" ht="13" x14ac:dyDescent="0.25">
      <c r="A28" s="32"/>
      <c r="B28" s="109" t="s">
        <v>12</v>
      </c>
      <c r="C28" s="23"/>
      <c r="D28" s="4"/>
      <c r="E28" s="4"/>
      <c r="F28" s="904">
        <f>F32-F30</f>
        <v>1788994706.52</v>
      </c>
      <c r="G28" s="906"/>
      <c r="H28" s="906"/>
      <c r="I28" s="906"/>
      <c r="J28" s="904">
        <f>J32-J30</f>
        <v>1878722861.22</v>
      </c>
      <c r="K28" s="75"/>
    </row>
    <row r="29" spans="1:11" x14ac:dyDescent="0.25">
      <c r="A29" s="32"/>
      <c r="C29" s="4"/>
      <c r="D29" s="4"/>
      <c r="E29" s="4"/>
      <c r="F29" s="904"/>
      <c r="G29" s="906"/>
      <c r="H29" s="906"/>
      <c r="I29" s="906"/>
      <c r="J29" s="904"/>
      <c r="K29" s="75"/>
    </row>
    <row r="30" spans="1:11" x14ac:dyDescent="0.25">
      <c r="A30" s="32"/>
      <c r="B30" s="5" t="s">
        <v>297</v>
      </c>
      <c r="C30" s="20"/>
      <c r="D30" s="4"/>
      <c r="E30" s="20"/>
      <c r="F30" s="238">
        <v>293.48000238835812</v>
      </c>
      <c r="G30" s="52"/>
      <c r="H30" s="52"/>
      <c r="I30" s="52"/>
      <c r="J30" s="41">
        <v>343.78000257909298</v>
      </c>
      <c r="K30" s="75"/>
    </row>
    <row r="31" spans="1:11" x14ac:dyDescent="0.25">
      <c r="A31" s="32"/>
      <c r="C31" s="4"/>
      <c r="D31" s="4"/>
      <c r="E31" s="4"/>
      <c r="F31" s="904"/>
      <c r="G31" s="906"/>
      <c r="H31" s="906"/>
      <c r="I31" s="906"/>
      <c r="J31" s="904"/>
      <c r="K31" s="75"/>
    </row>
    <row r="32" spans="1:11" ht="13" x14ac:dyDescent="0.25">
      <c r="A32" s="32"/>
      <c r="B32" s="109" t="s">
        <v>298</v>
      </c>
      <c r="C32" s="900">
        <f>VLOOKUP("Total",'8. Current Principal Balance'!D:G,4,FALSE)</f>
        <v>183917</v>
      </c>
      <c r="D32" s="4"/>
      <c r="E32" s="4"/>
      <c r="F32" s="903">
        <v>1788995000.0000024</v>
      </c>
      <c r="G32" s="906"/>
      <c r="H32" s="906"/>
      <c r="I32" s="906"/>
      <c r="J32" s="903">
        <v>1878723205.0000026</v>
      </c>
      <c r="K32" s="75"/>
    </row>
    <row r="33" spans="1:11" x14ac:dyDescent="0.25">
      <c r="A33" s="32"/>
      <c r="F33" s="914"/>
      <c r="G33" s="913"/>
      <c r="H33" s="913"/>
      <c r="I33" s="913"/>
      <c r="J33" s="914"/>
      <c r="K33" s="75"/>
    </row>
    <row r="34" spans="1:11" x14ac:dyDescent="0.25">
      <c r="A34" s="32"/>
      <c r="F34" s="914"/>
      <c r="G34" s="913"/>
      <c r="H34" s="913"/>
      <c r="I34" s="913"/>
      <c r="J34" s="914"/>
      <c r="K34" s="75"/>
    </row>
    <row r="35" spans="1:11" x14ac:dyDescent="0.25">
      <c r="A35" s="32"/>
      <c r="B35" s="5" t="s">
        <v>9</v>
      </c>
      <c r="F35" s="915">
        <f>F18/F15*12</f>
        <v>0.18938325949581303</v>
      </c>
      <c r="J35" s="230"/>
      <c r="K35" s="75"/>
    </row>
    <row r="36" spans="1:11" x14ac:dyDescent="0.25">
      <c r="A36" s="32"/>
      <c r="F36" s="230"/>
      <c r="J36" s="230"/>
      <c r="K36" s="75"/>
    </row>
    <row r="37" spans="1:11" x14ac:dyDescent="0.25">
      <c r="A37" s="32"/>
      <c r="F37" s="230"/>
      <c r="J37" s="230"/>
      <c r="K37" s="75"/>
    </row>
    <row r="38" spans="1:11" x14ac:dyDescent="0.25">
      <c r="A38" s="32"/>
      <c r="F38" s="230"/>
      <c r="J38" s="230"/>
      <c r="K38" s="75"/>
    </row>
    <row r="39" spans="1:11" x14ac:dyDescent="0.25">
      <c r="A39" s="32"/>
      <c r="F39" s="230"/>
      <c r="J39" s="230"/>
      <c r="K39" s="75"/>
    </row>
    <row r="40" spans="1:11" x14ac:dyDescent="0.25">
      <c r="A40" s="32"/>
      <c r="J40" s="230"/>
      <c r="K40" s="75"/>
    </row>
    <row r="41" spans="1:11" x14ac:dyDescent="0.25">
      <c r="A41" s="32"/>
      <c r="J41" s="230"/>
      <c r="K41" s="75"/>
    </row>
    <row r="42" spans="1:11" x14ac:dyDescent="0.25">
      <c r="A42" s="32"/>
      <c r="J42" s="230"/>
      <c r="K42" s="75"/>
    </row>
    <row r="43" spans="1:11" x14ac:dyDescent="0.25">
      <c r="A43" s="32"/>
      <c r="J43" s="230"/>
      <c r="K43" s="75"/>
    </row>
    <row r="44" spans="1:11" x14ac:dyDescent="0.25">
      <c r="A44" s="32"/>
      <c r="J44" s="230"/>
      <c r="K44" s="75"/>
    </row>
    <row r="45" spans="1:11" x14ac:dyDescent="0.25">
      <c r="A45" s="32"/>
      <c r="J45" s="230"/>
      <c r="K45" s="75"/>
    </row>
    <row r="46" spans="1:11" x14ac:dyDescent="0.25">
      <c r="A46" s="32"/>
      <c r="J46" s="230"/>
      <c r="K46" s="75"/>
    </row>
    <row r="47" spans="1:11" ht="12.75" customHeight="1" x14ac:dyDescent="0.25">
      <c r="A47" s="111"/>
      <c r="B47" s="112"/>
      <c r="C47" s="112"/>
      <c r="D47" s="112"/>
      <c r="E47" s="112"/>
      <c r="F47" s="112"/>
      <c r="G47" s="112"/>
      <c r="H47" s="112"/>
      <c r="I47" s="112"/>
      <c r="J47" s="112"/>
      <c r="K47" s="114"/>
    </row>
  </sheetData>
  <phoneticPr fontId="5" type="noConversion"/>
  <pageMargins left="0.70866141732283472" right="0.70866141732283472" top="1.0236220472440944" bottom="1.0236220472440944" header="0.39370078740157483" footer="0.39370078740157483"/>
  <pageSetup paperSize="9" scale="71" orientation="landscape" r:id="rId1"/>
  <headerFooter alignWithMargins="0">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A1:R2250"/>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4" customWidth="1"/>
    <col min="2" max="2" width="26" style="4" customWidth="1"/>
    <col min="3" max="3" width="14.81640625" style="4" bestFit="1" customWidth="1"/>
    <col min="4" max="4" width="18.81640625" style="4" customWidth="1"/>
    <col min="5" max="5" width="22" style="4" customWidth="1"/>
    <col min="6" max="6" width="19.54296875" style="4" customWidth="1"/>
    <col min="7" max="9" width="19" style="4" customWidth="1"/>
    <col min="10" max="10" width="15.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8" width="19" style="4" customWidth="1"/>
    <col min="19" max="16384" width="9.1796875" style="4"/>
  </cols>
  <sheetData>
    <row r="1" spans="1:18" ht="6" customHeight="1" x14ac:dyDescent="0.25">
      <c r="A1" s="49"/>
      <c r="B1" s="67"/>
      <c r="C1" s="67"/>
      <c r="D1" s="67"/>
      <c r="E1" s="67"/>
      <c r="F1" s="67"/>
      <c r="G1" s="67"/>
      <c r="H1" s="67"/>
      <c r="I1" s="67"/>
      <c r="J1" s="67"/>
      <c r="K1" s="118"/>
      <c r="M1" s="20"/>
      <c r="N1" s="20"/>
      <c r="O1" s="20"/>
      <c r="P1" s="20"/>
      <c r="Q1" s="20"/>
      <c r="R1" s="20"/>
    </row>
    <row r="2" spans="1:18" s="5" customFormat="1" ht="18" x14ac:dyDescent="0.25">
      <c r="A2" s="32"/>
      <c r="B2" s="69" t="str">
        <f>'Cover Sheet'!B2</f>
        <v>SC Germany Mobility 2020-1</v>
      </c>
      <c r="C2" s="69"/>
      <c r="D2" s="70" t="str">
        <f>'Cover Sheet'!D2</f>
        <v>Calculation Date</v>
      </c>
      <c r="E2" s="71"/>
      <c r="F2" s="119">
        <f>'Cover Sheet'!F2</f>
        <v>45973</v>
      </c>
      <c r="G2" s="71"/>
      <c r="H2" s="71"/>
      <c r="I2" s="71"/>
      <c r="J2" s="74"/>
      <c r="K2" s="184"/>
      <c r="M2" s="231"/>
      <c r="N2" s="20"/>
      <c r="O2" s="259"/>
      <c r="P2" s="20"/>
      <c r="Q2" s="20"/>
      <c r="R2" s="20"/>
    </row>
    <row r="3" spans="1:18" s="5" customFormat="1" ht="18" x14ac:dyDescent="0.25">
      <c r="A3" s="32"/>
      <c r="B3" s="69" t="str">
        <f>'Cover Sheet'!B3</f>
        <v>Monthly Investor Report</v>
      </c>
      <c r="C3" s="69"/>
      <c r="D3" s="78" t="str">
        <f>'Cover Sheet'!D3</f>
        <v>Payment Date</v>
      </c>
      <c r="E3" s="79"/>
      <c r="F3" s="120">
        <f>'Cover Sheet'!F3</f>
        <v>45975</v>
      </c>
      <c r="G3" s="79"/>
      <c r="H3" s="79"/>
      <c r="I3" s="79"/>
      <c r="J3" s="82"/>
      <c r="K3" s="93"/>
      <c r="M3" s="231"/>
      <c r="N3" s="20"/>
      <c r="O3" s="259"/>
      <c r="P3" s="20"/>
      <c r="Q3" s="20"/>
      <c r="R3" s="20"/>
    </row>
    <row r="4" spans="1:18" s="5" customFormat="1" ht="13" x14ac:dyDescent="0.25">
      <c r="A4" s="32"/>
      <c r="B4" s="121"/>
      <c r="C4" s="108"/>
      <c r="D4" s="78" t="str">
        <f>'Cover Sheet'!D4</f>
        <v>Period  No</v>
      </c>
      <c r="E4" s="79"/>
      <c r="F4" s="122">
        <f>'Cover Sheet'!F4</f>
        <v>61</v>
      </c>
      <c r="G4" s="79"/>
      <c r="H4" s="123"/>
      <c r="I4" s="79"/>
      <c r="J4" s="86"/>
      <c r="K4" s="184"/>
      <c r="M4" s="231"/>
      <c r="N4" s="20"/>
      <c r="O4" s="260"/>
      <c r="P4" s="20"/>
      <c r="Q4" s="231"/>
      <c r="R4" s="20"/>
    </row>
    <row r="5" spans="1:18" s="5" customFormat="1" ht="18" x14ac:dyDescent="0.25">
      <c r="A5" s="32"/>
      <c r="B5" s="124" t="s">
        <v>344</v>
      </c>
      <c r="C5" s="87"/>
      <c r="D5" s="78" t="str">
        <f>'Cover Sheet'!D5</f>
        <v>Monthly Period</v>
      </c>
      <c r="E5" s="79"/>
      <c r="F5" s="88">
        <f>'Cover Sheet'!F5</f>
        <v>45975</v>
      </c>
      <c r="G5" s="79"/>
      <c r="H5" s="123"/>
      <c r="I5" s="79"/>
      <c r="J5" s="86"/>
      <c r="K5" s="93"/>
      <c r="M5" s="231"/>
      <c r="N5" s="20"/>
      <c r="O5" s="261"/>
      <c r="P5" s="20"/>
      <c r="Q5" s="231"/>
      <c r="R5" s="20"/>
    </row>
    <row r="6" spans="1:18" s="5" customFormat="1" ht="15" customHeight="1" x14ac:dyDescent="0.25">
      <c r="A6" s="32"/>
      <c r="B6" s="89"/>
      <c r="C6" s="77"/>
      <c r="D6" s="125" t="str">
        <f>'Cover Sheet'!D6</f>
        <v>Interest Period</v>
      </c>
      <c r="E6" s="120" t="s">
        <v>33</v>
      </c>
      <c r="F6" s="120">
        <f>'Cover Sheet'!F6</f>
        <v>45944</v>
      </c>
      <c r="G6" s="90" t="s">
        <v>4</v>
      </c>
      <c r="H6" s="120">
        <f>'Cover Sheet'!H6</f>
        <v>45975</v>
      </c>
      <c r="I6" s="90" t="s">
        <v>14</v>
      </c>
      <c r="J6" s="92" t="str">
        <f>'Cover Sheet'!J6</f>
        <v>31 days</v>
      </c>
      <c r="K6" s="93"/>
      <c r="M6" s="231"/>
      <c r="N6" s="3"/>
      <c r="O6" s="259"/>
      <c r="P6" s="20"/>
      <c r="Q6" s="259"/>
      <c r="R6" s="20"/>
    </row>
    <row r="7" spans="1:18" s="5" customFormat="1" ht="13" x14ac:dyDescent="0.25">
      <c r="A7" s="32"/>
      <c r="B7" s="33"/>
      <c r="C7" s="33"/>
      <c r="D7" s="127" t="str">
        <f>'Cover Sheet'!D7</f>
        <v>Collection Period</v>
      </c>
      <c r="E7" s="128" t="s">
        <v>33</v>
      </c>
      <c r="F7" s="128" t="str">
        <f>'Cover Sheet'!F7</f>
        <v>01.10.2025</v>
      </c>
      <c r="G7" s="96" t="s">
        <v>4</v>
      </c>
      <c r="H7" s="128">
        <f>'Cover Sheet'!H7</f>
        <v>45961</v>
      </c>
      <c r="I7" s="99"/>
      <c r="J7" s="100"/>
      <c r="K7" s="93"/>
      <c r="M7" s="231"/>
      <c r="N7" s="20"/>
      <c r="O7" s="262"/>
      <c r="P7" s="3"/>
      <c r="Q7" s="259"/>
      <c r="R7" s="3"/>
    </row>
    <row r="8" spans="1:18" s="5" customFormat="1" ht="13" x14ac:dyDescent="0.25">
      <c r="A8" s="32"/>
      <c r="B8" s="33"/>
      <c r="C8" s="33"/>
      <c r="D8" s="33"/>
      <c r="E8" s="103"/>
      <c r="F8" s="102"/>
      <c r="G8" s="103"/>
      <c r="H8" s="33"/>
      <c r="I8" s="103"/>
      <c r="J8" s="33"/>
      <c r="K8" s="93"/>
      <c r="M8" s="20"/>
      <c r="N8" s="263"/>
      <c r="O8" s="3"/>
      <c r="P8" s="263"/>
      <c r="Q8" s="20"/>
      <c r="R8" s="263"/>
    </row>
    <row r="9" spans="1:18" s="5" customFormat="1" x14ac:dyDescent="0.25">
      <c r="A9" s="32"/>
      <c r="K9" s="75"/>
      <c r="M9" s="20"/>
      <c r="N9" s="20"/>
      <c r="O9" s="20"/>
      <c r="P9" s="20"/>
      <c r="Q9" s="20"/>
      <c r="R9" s="20"/>
    </row>
    <row r="10" spans="1:18" s="5" customFormat="1" x14ac:dyDescent="0.25">
      <c r="A10" s="32"/>
      <c r="B10" s="33"/>
      <c r="C10" s="33"/>
      <c r="D10" s="20"/>
      <c r="E10" s="33"/>
      <c r="F10" s="138"/>
      <c r="G10" s="33"/>
      <c r="H10" s="33"/>
      <c r="I10" s="33"/>
      <c r="J10" s="20"/>
      <c r="K10" s="75"/>
      <c r="M10" s="20"/>
      <c r="N10" s="33"/>
      <c r="O10" s="131"/>
      <c r="P10" s="33"/>
      <c r="Q10" s="33"/>
      <c r="R10" s="33"/>
    </row>
    <row r="11" spans="1:18" s="5" customFormat="1" ht="17.5" x14ac:dyDescent="0.25">
      <c r="A11" s="32"/>
      <c r="B11" s="132"/>
      <c r="C11" s="33"/>
      <c r="D11" s="20"/>
      <c r="E11" s="33"/>
      <c r="F11" s="20"/>
      <c r="G11" s="186"/>
      <c r="H11" s="186"/>
      <c r="I11" s="186"/>
      <c r="K11" s="75"/>
      <c r="M11" s="20"/>
      <c r="N11" s="33"/>
      <c r="O11" s="20"/>
      <c r="P11" s="186"/>
      <c r="Q11" s="186"/>
      <c r="R11" s="186"/>
    </row>
    <row r="12" spans="1:18" s="5" customFormat="1" ht="13" thickBot="1" x14ac:dyDescent="0.3">
      <c r="A12" s="32"/>
      <c r="B12" s="33"/>
      <c r="C12" s="20"/>
      <c r="D12" s="20"/>
      <c r="E12" s="20"/>
      <c r="F12" s="20"/>
      <c r="G12" s="187"/>
      <c r="H12" s="187"/>
      <c r="I12" s="187"/>
      <c r="J12" s="20"/>
      <c r="K12" s="75"/>
      <c r="M12" s="20"/>
      <c r="N12" s="20"/>
      <c r="O12" s="20"/>
      <c r="P12" s="187"/>
      <c r="Q12" s="187"/>
      <c r="R12" s="187"/>
    </row>
    <row r="13" spans="1:18" s="5" customFormat="1" ht="29.5" thickBot="1" x14ac:dyDescent="0.3">
      <c r="A13" s="32"/>
      <c r="B13" s="137"/>
      <c r="C13" s="137"/>
      <c r="D13" s="264" t="s">
        <v>213</v>
      </c>
      <c r="E13" s="265" t="s">
        <v>75</v>
      </c>
      <c r="F13" s="265" t="s">
        <v>196</v>
      </c>
      <c r="G13" s="265" t="s">
        <v>61</v>
      </c>
      <c r="H13" s="266" t="s">
        <v>197</v>
      </c>
      <c r="I13" s="20"/>
      <c r="J13" s="20"/>
      <c r="K13" s="75"/>
      <c r="M13" s="267"/>
      <c r="N13" s="268"/>
      <c r="O13" s="268"/>
      <c r="P13" s="268"/>
      <c r="Q13" s="268"/>
      <c r="R13" s="268"/>
    </row>
    <row r="14" spans="1:18" x14ac:dyDescent="0.25">
      <c r="A14" s="29"/>
      <c r="B14" s="13"/>
      <c r="C14" s="12"/>
      <c r="D14" s="269">
        <v>1</v>
      </c>
      <c r="E14" s="270">
        <v>215484722.48999974</v>
      </c>
      <c r="F14" s="271">
        <v>0.12045017333179331</v>
      </c>
      <c r="G14" s="272">
        <v>22985</v>
      </c>
      <c r="H14" s="273">
        <v>0.12497485278685494</v>
      </c>
      <c r="I14" s="20"/>
      <c r="J14" s="20"/>
      <c r="K14" s="139"/>
      <c r="M14" s="33"/>
      <c r="N14" s="274"/>
      <c r="O14" s="275"/>
      <c r="P14" s="226"/>
      <c r="Q14" s="33"/>
      <c r="R14" s="226"/>
    </row>
    <row r="15" spans="1:18" x14ac:dyDescent="0.25">
      <c r="A15" s="29"/>
      <c r="B15" s="13"/>
      <c r="C15" s="12"/>
      <c r="D15" s="269">
        <f>+D14+1</f>
        <v>2</v>
      </c>
      <c r="E15" s="270">
        <v>199289140.33000061</v>
      </c>
      <c r="F15" s="271">
        <v>0.11139727781400677</v>
      </c>
      <c r="G15" s="272">
        <v>21174</v>
      </c>
      <c r="H15" s="273">
        <v>0.11512801970454063</v>
      </c>
      <c r="I15" s="20"/>
      <c r="J15" s="20"/>
      <c r="K15" s="139"/>
      <c r="M15" s="33"/>
      <c r="N15" s="274"/>
      <c r="O15" s="275"/>
      <c r="P15" s="226"/>
      <c r="Q15" s="33"/>
      <c r="R15" s="226"/>
    </row>
    <row r="16" spans="1:18" x14ac:dyDescent="0.25">
      <c r="A16" s="29"/>
      <c r="B16" s="13"/>
      <c r="C16" s="12"/>
      <c r="D16" s="269">
        <f t="shared" ref="D16:D28" si="0">+D15+1</f>
        <v>3</v>
      </c>
      <c r="E16" s="270">
        <v>164064811.7299991</v>
      </c>
      <c r="F16" s="271">
        <v>9.1707824026566562E-2</v>
      </c>
      <c r="G16" s="272">
        <v>13488</v>
      </c>
      <c r="H16" s="273">
        <v>7.3337429383906874E-2</v>
      </c>
      <c r="I16" s="20"/>
      <c r="J16" s="20"/>
      <c r="K16" s="139"/>
      <c r="M16" s="33"/>
      <c r="N16" s="274"/>
      <c r="O16" s="275"/>
      <c r="P16" s="226"/>
      <c r="Q16" s="33"/>
      <c r="R16" s="226"/>
    </row>
    <row r="17" spans="1:18" x14ac:dyDescent="0.25">
      <c r="A17" s="29"/>
      <c r="B17" s="13"/>
      <c r="C17" s="12"/>
      <c r="D17" s="269">
        <f t="shared" si="0"/>
        <v>4</v>
      </c>
      <c r="E17" s="270">
        <v>132284037.48999988</v>
      </c>
      <c r="F17" s="271">
        <v>7.3943224654543102E-2</v>
      </c>
      <c r="G17" s="272">
        <v>11263</v>
      </c>
      <c r="H17" s="273">
        <v>6.123958089790503E-2</v>
      </c>
      <c r="I17" s="20"/>
      <c r="J17" s="20"/>
      <c r="K17" s="139"/>
      <c r="M17" s="33"/>
      <c r="N17" s="274"/>
      <c r="O17" s="275"/>
      <c r="P17" s="226"/>
      <c r="Q17" s="33"/>
      <c r="R17" s="226"/>
    </row>
    <row r="18" spans="1:18" x14ac:dyDescent="0.25">
      <c r="A18" s="29"/>
      <c r="B18" s="13"/>
      <c r="C18" s="12"/>
      <c r="D18" s="269">
        <f t="shared" si="0"/>
        <v>5</v>
      </c>
      <c r="E18" s="270">
        <v>125880545.21000014</v>
      </c>
      <c r="F18" s="271">
        <v>7.0363844426830843E-2</v>
      </c>
      <c r="G18" s="272">
        <v>11009</v>
      </c>
      <c r="H18" s="273">
        <v>5.9858523138154714E-2</v>
      </c>
      <c r="I18" s="20"/>
      <c r="J18" s="20"/>
      <c r="K18" s="139"/>
      <c r="M18" s="33"/>
      <c r="N18" s="274"/>
      <c r="O18" s="275"/>
      <c r="P18" s="226"/>
      <c r="Q18" s="33"/>
      <c r="R18" s="226"/>
    </row>
    <row r="19" spans="1:18" x14ac:dyDescent="0.25">
      <c r="A19" s="29"/>
      <c r="B19" s="13"/>
      <c r="C19" s="12"/>
      <c r="D19" s="269">
        <f t="shared" si="0"/>
        <v>6</v>
      </c>
      <c r="E19" s="270">
        <v>89200343.500000551</v>
      </c>
      <c r="F19" s="271">
        <v>4.9860596666332982E-2</v>
      </c>
      <c r="G19" s="272">
        <v>13403</v>
      </c>
      <c r="H19" s="273">
        <v>7.2875264385565228E-2</v>
      </c>
      <c r="I19" s="20"/>
      <c r="J19" s="20"/>
      <c r="K19" s="139"/>
      <c r="M19" s="33"/>
      <c r="N19" s="274"/>
      <c r="O19" s="275"/>
      <c r="P19" s="226"/>
      <c r="Q19" s="33"/>
      <c r="R19" s="226"/>
    </row>
    <row r="20" spans="1:18" x14ac:dyDescent="0.25">
      <c r="A20" s="29"/>
      <c r="B20" s="13"/>
      <c r="C20" s="12"/>
      <c r="D20" s="269">
        <f t="shared" si="0"/>
        <v>7</v>
      </c>
      <c r="E20" s="270">
        <v>88707693.929999858</v>
      </c>
      <c r="F20" s="271">
        <v>4.958521878611611E-2</v>
      </c>
      <c r="G20" s="272">
        <v>9606</v>
      </c>
      <c r="H20" s="273">
        <v>5.2230082047880294E-2</v>
      </c>
      <c r="I20" s="20"/>
      <c r="J20" s="20"/>
      <c r="K20" s="139"/>
      <c r="M20" s="33"/>
      <c r="N20" s="274"/>
      <c r="O20" s="275"/>
      <c r="P20" s="226"/>
      <c r="Q20" s="33"/>
      <c r="R20" s="226"/>
    </row>
    <row r="21" spans="1:18" x14ac:dyDescent="0.25">
      <c r="A21" s="29"/>
      <c r="B21" s="13"/>
      <c r="C21" s="12"/>
      <c r="D21" s="269">
        <f t="shared" si="0"/>
        <v>8</v>
      </c>
      <c r="E21" s="270">
        <v>80475822.010000095</v>
      </c>
      <c r="F21" s="271">
        <v>4.4983823438215706E-2</v>
      </c>
      <c r="G21" s="272">
        <v>9735</v>
      </c>
      <c r="H21" s="273">
        <v>5.2931485398304667E-2</v>
      </c>
      <c r="I21" s="20"/>
      <c r="J21" s="20"/>
      <c r="K21" s="139"/>
      <c r="M21" s="33"/>
      <c r="N21" s="274"/>
      <c r="O21" s="275"/>
      <c r="P21" s="226"/>
      <c r="Q21" s="33"/>
      <c r="R21" s="226"/>
    </row>
    <row r="22" spans="1:18" x14ac:dyDescent="0.25">
      <c r="A22" s="29"/>
      <c r="B22" s="13"/>
      <c r="C22" s="12"/>
      <c r="D22" s="269">
        <f t="shared" si="0"/>
        <v>9</v>
      </c>
      <c r="E22" s="270">
        <v>78435502.489999622</v>
      </c>
      <c r="F22" s="271">
        <v>4.3843339616455659E-2</v>
      </c>
      <c r="G22" s="272">
        <v>7937</v>
      </c>
      <c r="H22" s="273">
        <v>4.315533637456026E-2</v>
      </c>
      <c r="I22" s="20"/>
      <c r="J22" s="20"/>
      <c r="K22" s="139"/>
      <c r="M22" s="33"/>
      <c r="N22" s="274"/>
      <c r="O22" s="275"/>
      <c r="P22" s="226"/>
      <c r="Q22" s="33"/>
      <c r="R22" s="226"/>
    </row>
    <row r="23" spans="1:18" ht="12.75" customHeight="1" x14ac:dyDescent="0.25">
      <c r="A23" s="29"/>
      <c r="B23" s="13"/>
      <c r="C23" s="12"/>
      <c r="D23" s="269">
        <f t="shared" si="0"/>
        <v>10</v>
      </c>
      <c r="E23" s="270">
        <v>70675424.800000191</v>
      </c>
      <c r="F23" s="271">
        <v>3.9505664573752847E-2</v>
      </c>
      <c r="G23" s="272">
        <v>7953</v>
      </c>
      <c r="H23" s="273">
        <v>4.3242332138953982E-2</v>
      </c>
      <c r="I23" s="20"/>
      <c r="J23" s="20"/>
      <c r="K23" s="139"/>
      <c r="M23" s="33"/>
      <c r="N23" s="274"/>
      <c r="O23" s="275"/>
      <c r="P23" s="226"/>
      <c r="Q23" s="33"/>
      <c r="R23" s="226"/>
    </row>
    <row r="24" spans="1:18" x14ac:dyDescent="0.25">
      <c r="A24" s="29"/>
      <c r="B24" s="13"/>
      <c r="C24" s="12"/>
      <c r="D24" s="269">
        <f t="shared" si="0"/>
        <v>11</v>
      </c>
      <c r="E24" s="270">
        <v>61425567.889999859</v>
      </c>
      <c r="F24" s="271">
        <v>3.4335242953001839E-2</v>
      </c>
      <c r="G24" s="272">
        <v>4806</v>
      </c>
      <c r="H24" s="273">
        <v>2.6131352729763968E-2</v>
      </c>
      <c r="I24" s="20"/>
      <c r="J24" s="20"/>
      <c r="K24" s="139"/>
      <c r="M24" s="33"/>
      <c r="N24" s="274"/>
      <c r="O24" s="275"/>
      <c r="P24" s="226"/>
      <c r="Q24" s="33"/>
      <c r="R24" s="226"/>
    </row>
    <row r="25" spans="1:18" x14ac:dyDescent="0.25">
      <c r="A25" s="29"/>
      <c r="B25" s="13"/>
      <c r="C25" s="12"/>
      <c r="D25" s="269">
        <f t="shared" si="0"/>
        <v>12</v>
      </c>
      <c r="E25" s="270">
        <v>55103092.570000134</v>
      </c>
      <c r="F25" s="271">
        <v>3.0801149030332705E-2</v>
      </c>
      <c r="G25" s="272">
        <v>7240</v>
      </c>
      <c r="H25" s="273">
        <v>3.9365583388158792E-2</v>
      </c>
      <c r="I25" s="20"/>
      <c r="J25" s="20"/>
      <c r="K25" s="139"/>
      <c r="M25" s="33"/>
      <c r="N25" s="274"/>
      <c r="O25" s="275"/>
      <c r="P25" s="226"/>
      <c r="Q25" s="33"/>
      <c r="R25" s="226"/>
    </row>
    <row r="26" spans="1:18" x14ac:dyDescent="0.25">
      <c r="A26" s="29"/>
      <c r="B26" s="13"/>
      <c r="C26" s="12"/>
      <c r="D26" s="269">
        <f t="shared" si="0"/>
        <v>13</v>
      </c>
      <c r="E26" s="270">
        <v>52228120.989999935</v>
      </c>
      <c r="F26" s="271">
        <v>2.9194117120443716E-2</v>
      </c>
      <c r="G26" s="272">
        <v>4987</v>
      </c>
      <c r="H26" s="273">
        <v>2.7115492314467939E-2</v>
      </c>
      <c r="I26" s="20"/>
      <c r="J26" s="20"/>
      <c r="K26" s="139"/>
      <c r="M26" s="33"/>
      <c r="N26" s="274"/>
      <c r="O26" s="275"/>
      <c r="P26" s="226"/>
      <c r="Q26" s="33"/>
      <c r="R26" s="226"/>
    </row>
    <row r="27" spans="1:18" x14ac:dyDescent="0.25">
      <c r="A27" s="29"/>
      <c r="B27" s="13"/>
      <c r="C27" s="12"/>
      <c r="D27" s="269">
        <f t="shared" si="0"/>
        <v>14</v>
      </c>
      <c r="E27" s="270">
        <v>40341263.210000291</v>
      </c>
      <c r="F27" s="271">
        <v>2.2549682826324424E-2</v>
      </c>
      <c r="G27" s="272">
        <v>4210</v>
      </c>
      <c r="H27" s="273">
        <v>2.2890760506097858E-2</v>
      </c>
      <c r="I27" s="20"/>
      <c r="J27" s="20"/>
      <c r="K27" s="139"/>
      <c r="M27" s="33"/>
      <c r="N27" s="274"/>
      <c r="O27" s="275"/>
      <c r="P27" s="226"/>
      <c r="Q27" s="33"/>
      <c r="R27" s="226"/>
    </row>
    <row r="28" spans="1:18" ht="13" thickBot="1" x14ac:dyDescent="0.3">
      <c r="A28" s="29"/>
      <c r="B28" s="13"/>
      <c r="C28" s="12"/>
      <c r="D28" s="276">
        <f t="shared" si="0"/>
        <v>15</v>
      </c>
      <c r="E28" s="277">
        <v>36949004.850000106</v>
      </c>
      <c r="F28" s="278">
        <v>2.0653501497426688E-2</v>
      </c>
      <c r="G28" s="279">
        <v>5040</v>
      </c>
      <c r="H28" s="280">
        <v>2.740366578402214E-2</v>
      </c>
      <c r="I28" s="20"/>
      <c r="J28" s="20"/>
      <c r="K28" s="139"/>
      <c r="M28" s="33"/>
      <c r="N28" s="274"/>
      <c r="O28" s="275"/>
      <c r="P28" s="226"/>
      <c r="Q28" s="33"/>
      <c r="R28" s="226"/>
    </row>
    <row r="29" spans="1:18" ht="14" thickTop="1" thickBot="1" x14ac:dyDescent="0.3">
      <c r="A29" s="29"/>
      <c r="B29" s="13"/>
      <c r="C29" s="12"/>
      <c r="D29" s="281"/>
      <c r="E29" s="282">
        <f>SUM(E14:E28)</f>
        <v>1490545093.4900002</v>
      </c>
      <c r="F29" s="283">
        <f>SUM(F14:F28)</f>
        <v>0.8331746807621434</v>
      </c>
      <c r="G29" s="284">
        <f>SUM(G14:G28)</f>
        <v>154836</v>
      </c>
      <c r="H29" s="285">
        <f>SUM(H14:H28)</f>
        <v>0.8418797609791373</v>
      </c>
      <c r="I29" s="20"/>
      <c r="J29" s="20"/>
      <c r="K29" s="139"/>
      <c r="M29" s="33"/>
      <c r="N29" s="33"/>
      <c r="O29" s="220"/>
      <c r="P29" s="286"/>
      <c r="Q29" s="221"/>
      <c r="R29" s="286"/>
    </row>
    <row r="30" spans="1:18" x14ac:dyDescent="0.25">
      <c r="A30" s="29"/>
      <c r="B30" s="13"/>
      <c r="C30" s="12"/>
      <c r="D30" s="20"/>
      <c r="E30" s="20"/>
      <c r="F30" s="20"/>
      <c r="G30" s="20"/>
      <c r="H30" s="20"/>
      <c r="I30" s="20"/>
      <c r="J30" s="20"/>
      <c r="K30" s="139"/>
      <c r="M30" s="20"/>
      <c r="N30" s="20"/>
      <c r="O30" s="20"/>
      <c r="P30" s="20"/>
      <c r="Q30" s="20"/>
      <c r="R30" s="20"/>
    </row>
    <row r="31" spans="1:18" x14ac:dyDescent="0.25">
      <c r="A31" s="29"/>
      <c r="B31" s="13"/>
      <c r="D31" s="20" t="s">
        <v>174</v>
      </c>
      <c r="E31" s="20"/>
      <c r="F31" s="20"/>
      <c r="G31" s="20"/>
      <c r="H31" s="20"/>
      <c r="I31" s="20"/>
      <c r="J31" s="20"/>
      <c r="K31" s="139"/>
      <c r="M31" s="20"/>
      <c r="N31" s="20"/>
      <c r="O31" s="20"/>
      <c r="P31" s="20"/>
      <c r="Q31" s="20"/>
      <c r="R31" s="20"/>
    </row>
    <row r="32" spans="1:18" x14ac:dyDescent="0.25">
      <c r="A32" s="29"/>
      <c r="B32" s="13"/>
      <c r="C32" s="12"/>
      <c r="D32" s="4" t="s">
        <v>595</v>
      </c>
      <c r="E32" s="287"/>
      <c r="F32" s="287"/>
      <c r="G32" s="287"/>
      <c r="H32" s="287"/>
      <c r="I32" s="20"/>
      <c r="J32" s="20"/>
      <c r="K32" s="139"/>
      <c r="M32" s="20"/>
      <c r="N32" s="20"/>
      <c r="O32" s="20"/>
      <c r="P32" s="20"/>
      <c r="Q32" s="20"/>
      <c r="R32" s="20"/>
    </row>
    <row r="33" spans="1:18" x14ac:dyDescent="0.25">
      <c r="A33" s="29"/>
      <c r="B33" s="13"/>
      <c r="C33" s="12"/>
      <c r="D33" s="20"/>
      <c r="E33" s="20"/>
      <c r="F33" s="20"/>
      <c r="G33" s="20"/>
      <c r="H33" s="20"/>
      <c r="I33" s="20"/>
      <c r="J33" s="20"/>
      <c r="K33" s="139"/>
      <c r="M33" s="20"/>
      <c r="N33" s="20"/>
      <c r="O33" s="20"/>
      <c r="P33" s="20"/>
      <c r="Q33" s="20"/>
      <c r="R33" s="20"/>
    </row>
    <row r="34" spans="1:18" ht="13" thickBot="1" x14ac:dyDescent="0.3">
      <c r="A34" s="29"/>
      <c r="B34" s="13"/>
      <c r="C34" s="12"/>
      <c r="D34" s="20"/>
      <c r="E34" s="20"/>
      <c r="F34" s="20"/>
      <c r="G34" s="20"/>
      <c r="H34" s="20"/>
      <c r="I34" s="20"/>
      <c r="J34" s="20"/>
      <c r="K34" s="139"/>
      <c r="M34" s="20"/>
      <c r="N34" s="20"/>
      <c r="O34" s="20"/>
      <c r="P34" s="20"/>
      <c r="Q34" s="20"/>
      <c r="R34" s="20"/>
    </row>
    <row r="35" spans="1:18" ht="29.5" thickBot="1" x14ac:dyDescent="0.3">
      <c r="A35" s="29"/>
      <c r="B35" s="13"/>
      <c r="C35" s="12"/>
      <c r="D35" s="288" t="s">
        <v>270</v>
      </c>
      <c r="E35" s="265" t="s">
        <v>75</v>
      </c>
      <c r="F35" s="289" t="s">
        <v>196</v>
      </c>
      <c r="G35" s="289" t="s">
        <v>61</v>
      </c>
      <c r="H35" s="290" t="s">
        <v>197</v>
      </c>
      <c r="I35" s="20"/>
      <c r="J35" s="20"/>
      <c r="K35" s="139"/>
      <c r="M35" s="20"/>
      <c r="N35" s="20"/>
      <c r="O35" s="20"/>
      <c r="P35" s="20"/>
      <c r="Q35" s="20"/>
      <c r="R35" s="20"/>
    </row>
    <row r="36" spans="1:18" x14ac:dyDescent="0.25">
      <c r="A36" s="29"/>
      <c r="B36" s="13"/>
      <c r="C36" s="12"/>
      <c r="D36" s="291" t="s">
        <v>271</v>
      </c>
      <c r="E36" s="292">
        <v>518756369.69999671</v>
      </c>
      <c r="F36" s="293">
        <v>0.28997088018727746</v>
      </c>
      <c r="G36" s="294">
        <v>72061</v>
      </c>
      <c r="H36" s="295">
        <v>0.39181261112349591</v>
      </c>
      <c r="I36" s="20"/>
      <c r="J36" s="20"/>
      <c r="K36" s="139"/>
      <c r="M36" s="20"/>
      <c r="N36" s="20"/>
      <c r="O36" s="20"/>
      <c r="P36" s="20"/>
      <c r="Q36" s="20"/>
      <c r="R36" s="20"/>
    </row>
    <row r="37" spans="1:18" x14ac:dyDescent="0.25">
      <c r="A37" s="29"/>
      <c r="B37" s="13"/>
      <c r="C37" s="12"/>
      <c r="D37" s="296" t="s">
        <v>272</v>
      </c>
      <c r="E37" s="297">
        <v>217101015.33000046</v>
      </c>
      <c r="F37" s="293">
        <v>0.1213536376260755</v>
      </c>
      <c r="G37" s="298">
        <v>20887</v>
      </c>
      <c r="H37" s="295">
        <v>0.11356753318072826</v>
      </c>
      <c r="I37" s="20"/>
      <c r="J37" s="20"/>
      <c r="K37" s="139"/>
      <c r="M37" s="20"/>
      <c r="N37" s="20"/>
      <c r="O37" s="20"/>
      <c r="P37" s="20"/>
      <c r="Q37" s="20"/>
      <c r="R37" s="20"/>
    </row>
    <row r="38" spans="1:18" x14ac:dyDescent="0.25">
      <c r="A38" s="29"/>
      <c r="B38" s="13"/>
      <c r="C38" s="12"/>
      <c r="D38" s="296" t="s">
        <v>273</v>
      </c>
      <c r="E38" s="297">
        <v>89327880.059999958</v>
      </c>
      <c r="F38" s="293">
        <v>4.9931886178557136E-2</v>
      </c>
      <c r="G38" s="298">
        <v>12007</v>
      </c>
      <c r="H38" s="295">
        <v>6.5284883942213059E-2</v>
      </c>
      <c r="I38" s="20"/>
      <c r="J38" s="20"/>
      <c r="K38" s="139"/>
      <c r="M38" s="20"/>
      <c r="N38" s="20"/>
      <c r="O38" s="20"/>
      <c r="P38" s="20"/>
      <c r="Q38" s="20"/>
      <c r="R38" s="20"/>
    </row>
    <row r="39" spans="1:18" x14ac:dyDescent="0.25">
      <c r="A39" s="29"/>
      <c r="B39" s="13"/>
      <c r="C39" s="12"/>
      <c r="D39" s="296" t="s">
        <v>274</v>
      </c>
      <c r="E39" s="297">
        <v>203878013.87999934</v>
      </c>
      <c r="F39" s="293">
        <v>0.1139623349006904</v>
      </c>
      <c r="G39" s="298">
        <v>19724</v>
      </c>
      <c r="H39" s="295">
        <v>0.10724402855635966</v>
      </c>
      <c r="I39" s="20"/>
      <c r="J39" s="20"/>
      <c r="K39" s="139"/>
      <c r="M39" s="20"/>
      <c r="N39" s="20"/>
      <c r="O39" s="20"/>
      <c r="P39" s="20"/>
      <c r="Q39" s="20"/>
      <c r="R39" s="20"/>
    </row>
    <row r="40" spans="1:18" x14ac:dyDescent="0.25">
      <c r="A40" s="29"/>
      <c r="B40" s="13"/>
      <c r="C40" s="12"/>
      <c r="D40" s="296" t="s">
        <v>275</v>
      </c>
      <c r="E40" s="297">
        <v>20709071.269999959</v>
      </c>
      <c r="F40" s="293">
        <v>1.1575814726854787E-2</v>
      </c>
      <c r="G40" s="298">
        <v>1977</v>
      </c>
      <c r="H40" s="295">
        <v>1.0749414137899161E-2</v>
      </c>
      <c r="I40" s="20"/>
      <c r="J40" s="20"/>
      <c r="K40" s="139"/>
      <c r="M40" s="20"/>
      <c r="N40" s="20"/>
      <c r="O40" s="20"/>
      <c r="P40" s="20"/>
      <c r="Q40" s="20"/>
      <c r="R40" s="20"/>
    </row>
    <row r="41" spans="1:18" ht="13" thickBot="1" x14ac:dyDescent="0.3">
      <c r="A41" s="29"/>
      <c r="B41" s="13"/>
      <c r="C41" s="12"/>
      <c r="D41" s="296" t="s">
        <v>276</v>
      </c>
      <c r="E41" s="297">
        <v>739222356.27999473</v>
      </c>
      <c r="F41" s="293">
        <v>0.41320544638051632</v>
      </c>
      <c r="G41" s="298">
        <v>57261</v>
      </c>
      <c r="H41" s="295">
        <v>0.3113415290593039</v>
      </c>
      <c r="I41" s="20"/>
      <c r="J41" s="20"/>
      <c r="K41" s="139"/>
      <c r="M41" s="20"/>
      <c r="N41" s="20"/>
      <c r="O41" s="20"/>
      <c r="P41" s="20"/>
      <c r="Q41" s="20"/>
      <c r="R41" s="20"/>
    </row>
    <row r="42" spans="1:18" ht="14" thickTop="1" thickBot="1" x14ac:dyDescent="0.3">
      <c r="A42" s="29"/>
      <c r="B42" s="13"/>
      <c r="C42" s="12"/>
      <c r="D42" s="299" t="s">
        <v>35</v>
      </c>
      <c r="E42" s="300">
        <f>SUM(E36:E41)</f>
        <v>1788994706.5199912</v>
      </c>
      <c r="F42" s="301">
        <f>ROUND(SUM(F36:F41),0)</f>
        <v>1</v>
      </c>
      <c r="G42" s="302">
        <f>SUM(G36:G41)</f>
        <v>183917</v>
      </c>
      <c r="H42" s="303">
        <f>SUM(H36:H41)</f>
        <v>1</v>
      </c>
      <c r="I42" s="20"/>
      <c r="J42" s="20"/>
      <c r="K42" s="139"/>
      <c r="M42" s="20"/>
      <c r="N42" s="20"/>
      <c r="O42" s="20"/>
      <c r="P42" s="20"/>
      <c r="Q42" s="20"/>
      <c r="R42" s="20"/>
    </row>
    <row r="43" spans="1:18" x14ac:dyDescent="0.25">
      <c r="A43" s="29"/>
      <c r="B43" s="13"/>
      <c r="C43" s="12"/>
      <c r="D43" s="20"/>
      <c r="E43" s="20"/>
      <c r="F43" s="20"/>
      <c r="G43" s="20"/>
      <c r="H43" s="20"/>
      <c r="I43" s="20"/>
      <c r="J43" s="20"/>
      <c r="K43" s="139"/>
      <c r="M43" s="20"/>
      <c r="N43" s="20"/>
      <c r="O43" s="20"/>
      <c r="P43" s="20"/>
      <c r="Q43" s="20"/>
      <c r="R43" s="20"/>
    </row>
    <row r="44" spans="1:18" x14ac:dyDescent="0.25">
      <c r="A44" s="29"/>
      <c r="B44" s="13"/>
      <c r="C44" s="12"/>
      <c r="D44" s="20"/>
      <c r="E44" s="20"/>
      <c r="F44" s="20"/>
      <c r="G44" s="20"/>
      <c r="H44" s="20"/>
      <c r="I44" s="20"/>
      <c r="J44" s="20"/>
      <c r="K44" s="139"/>
      <c r="M44" s="20"/>
      <c r="N44" s="20"/>
      <c r="O44" s="20"/>
      <c r="P44" s="20"/>
      <c r="Q44" s="20"/>
      <c r="R44" s="20"/>
    </row>
    <row r="45" spans="1:18" x14ac:dyDescent="0.25">
      <c r="A45" s="29"/>
      <c r="B45" s="13"/>
      <c r="C45" s="12"/>
      <c r="D45" s="20"/>
      <c r="E45" s="20"/>
      <c r="F45" s="20"/>
      <c r="G45" s="20"/>
      <c r="H45" s="20"/>
      <c r="I45" s="20"/>
      <c r="J45" s="20"/>
      <c r="K45" s="139"/>
      <c r="M45" s="20"/>
      <c r="N45" s="20"/>
      <c r="O45" s="20"/>
      <c r="P45" s="20"/>
      <c r="Q45" s="20"/>
      <c r="R45" s="20"/>
    </row>
    <row r="46" spans="1:18" x14ac:dyDescent="0.25">
      <c r="A46" s="29"/>
      <c r="B46" s="13"/>
      <c r="C46" s="12"/>
      <c r="D46" s="20"/>
      <c r="E46" s="20"/>
      <c r="F46" s="20"/>
      <c r="G46" s="20"/>
      <c r="H46" s="20"/>
      <c r="I46" s="20"/>
      <c r="J46" s="20"/>
      <c r="K46" s="139"/>
      <c r="M46" s="20"/>
      <c r="N46" s="20"/>
      <c r="O46" s="20"/>
      <c r="P46" s="20"/>
      <c r="Q46" s="20"/>
      <c r="R46" s="20"/>
    </row>
    <row r="47" spans="1:18" x14ac:dyDescent="0.25">
      <c r="A47" s="35"/>
      <c r="B47" s="26"/>
      <c r="C47" s="10"/>
      <c r="D47" s="197"/>
      <c r="E47" s="10"/>
      <c r="F47" s="198"/>
      <c r="G47" s="199"/>
      <c r="H47" s="198"/>
      <c r="I47" s="199"/>
      <c r="J47" s="36"/>
      <c r="K47" s="151"/>
      <c r="M47" s="152"/>
      <c r="N47" s="12"/>
      <c r="O47" s="153"/>
      <c r="P47" s="154"/>
      <c r="Q47" s="153"/>
      <c r="R47" s="154"/>
    </row>
    <row r="48" spans="1:18" x14ac:dyDescent="0.25">
      <c r="A48" s="67"/>
      <c r="B48" s="13"/>
      <c r="C48" s="12"/>
      <c r="D48" s="152"/>
      <c r="E48" s="12"/>
      <c r="F48" s="153"/>
      <c r="G48" s="154"/>
      <c r="H48" s="153"/>
      <c r="I48" s="154"/>
      <c r="J48" s="20"/>
      <c r="K48" s="20"/>
      <c r="L48" s="20"/>
      <c r="M48" s="152"/>
      <c r="N48" s="12"/>
      <c r="O48" s="153"/>
      <c r="P48" s="154"/>
      <c r="Q48" s="153"/>
      <c r="R48" s="154"/>
    </row>
    <row r="49" spans="2:18" s="20" customFormat="1" x14ac:dyDescent="0.25">
      <c r="B49" s="13"/>
      <c r="C49" s="12"/>
      <c r="D49" s="152"/>
      <c r="E49" s="12"/>
      <c r="F49" s="153"/>
      <c r="G49" s="154"/>
      <c r="H49" s="153"/>
      <c r="I49" s="154"/>
      <c r="M49" s="152"/>
      <c r="N49" s="12"/>
      <c r="O49" s="153"/>
      <c r="P49" s="154"/>
      <c r="Q49" s="153"/>
      <c r="R49" s="154"/>
    </row>
    <row r="50" spans="2:18" s="20" customFormat="1" x14ac:dyDescent="0.25">
      <c r="B50" s="13"/>
      <c r="C50" s="12"/>
      <c r="D50" s="152"/>
      <c r="E50" s="12"/>
      <c r="F50" s="153"/>
      <c r="G50" s="154"/>
      <c r="H50" s="153"/>
      <c r="I50" s="154"/>
      <c r="M50" s="152"/>
      <c r="N50" s="12"/>
      <c r="O50" s="153"/>
      <c r="P50" s="154"/>
      <c r="Q50" s="153"/>
      <c r="R50" s="154"/>
    </row>
    <row r="51" spans="2:18" s="33" customFormat="1" ht="15" customHeight="1" x14ac:dyDescent="0.25">
      <c r="B51" s="13"/>
      <c r="C51" s="12"/>
      <c r="D51" s="152"/>
      <c r="E51" s="12"/>
      <c r="F51" s="153"/>
      <c r="G51" s="154"/>
      <c r="H51" s="153"/>
      <c r="I51" s="154"/>
      <c r="M51" s="152"/>
      <c r="N51" s="12"/>
      <c r="O51" s="153"/>
      <c r="P51" s="154"/>
      <c r="Q51" s="153"/>
      <c r="R51" s="154"/>
    </row>
    <row r="52" spans="2:18" s="33" customFormat="1" x14ac:dyDescent="0.25">
      <c r="B52" s="13"/>
      <c r="C52" s="12"/>
      <c r="D52" s="152"/>
      <c r="E52" s="12"/>
      <c r="F52" s="153"/>
      <c r="G52" s="154"/>
      <c r="H52" s="153"/>
      <c r="I52" s="154"/>
      <c r="M52" s="152"/>
      <c r="N52" s="12"/>
      <c r="O52" s="153"/>
      <c r="P52" s="154"/>
      <c r="Q52" s="153"/>
      <c r="R52" s="154"/>
    </row>
    <row r="53" spans="2:18" s="20" customFormat="1" x14ac:dyDescent="0.25">
      <c r="B53" s="13"/>
      <c r="C53" s="12"/>
      <c r="D53" s="152"/>
      <c r="E53" s="12"/>
      <c r="F53" s="153"/>
      <c r="G53" s="154"/>
      <c r="H53" s="153"/>
      <c r="I53" s="154"/>
      <c r="M53" s="152"/>
      <c r="N53" s="12"/>
      <c r="O53" s="153"/>
      <c r="P53" s="154"/>
      <c r="Q53" s="153"/>
      <c r="R53" s="154"/>
    </row>
    <row r="54" spans="2:18" s="20" customFormat="1" x14ac:dyDescent="0.25">
      <c r="B54" s="13"/>
      <c r="C54" s="12"/>
      <c r="D54" s="152"/>
      <c r="E54" s="12"/>
      <c r="F54" s="153"/>
      <c r="G54" s="154"/>
      <c r="H54" s="153"/>
      <c r="I54" s="154"/>
      <c r="M54" s="152"/>
      <c r="N54" s="12"/>
      <c r="O54" s="153"/>
      <c r="P54" s="154"/>
      <c r="Q54" s="153"/>
      <c r="R54" s="154"/>
    </row>
    <row r="55" spans="2:18" s="20" customFormat="1" x14ac:dyDescent="0.25">
      <c r="B55" s="13"/>
      <c r="C55" s="12"/>
      <c r="D55" s="152"/>
      <c r="E55" s="12"/>
      <c r="F55" s="153"/>
      <c r="G55" s="154"/>
      <c r="H55" s="153"/>
      <c r="I55" s="154"/>
      <c r="M55" s="152"/>
      <c r="N55" s="12"/>
      <c r="O55" s="153"/>
      <c r="P55" s="154"/>
      <c r="Q55" s="153"/>
      <c r="R55" s="154"/>
    </row>
    <row r="56" spans="2:18" s="20" customFormat="1" x14ac:dyDescent="0.25">
      <c r="B56" s="13"/>
      <c r="C56" s="12"/>
      <c r="D56" s="152"/>
      <c r="E56" s="12"/>
      <c r="F56" s="153"/>
      <c r="G56" s="154"/>
      <c r="H56" s="153"/>
      <c r="I56" s="154"/>
      <c r="M56" s="152"/>
      <c r="N56" s="12"/>
      <c r="O56" s="153"/>
      <c r="P56" s="154"/>
      <c r="Q56" s="153"/>
      <c r="R56" s="154"/>
    </row>
    <row r="57" spans="2:18" s="20" customFormat="1" x14ac:dyDescent="0.25">
      <c r="B57" s="13"/>
      <c r="C57" s="12"/>
      <c r="D57" s="152"/>
      <c r="E57" s="12"/>
      <c r="F57" s="153"/>
      <c r="G57" s="154"/>
      <c r="H57" s="153"/>
      <c r="I57" s="154"/>
      <c r="M57" s="152"/>
      <c r="N57" s="12"/>
      <c r="O57" s="153"/>
      <c r="P57" s="154"/>
      <c r="Q57" s="153"/>
      <c r="R57" s="154"/>
    </row>
    <row r="58" spans="2:18" s="20" customFormat="1" x14ac:dyDescent="0.25">
      <c r="B58" s="13"/>
      <c r="C58" s="12"/>
      <c r="D58" s="152"/>
      <c r="E58" s="12"/>
      <c r="F58" s="153"/>
      <c r="G58" s="154"/>
      <c r="H58" s="153"/>
      <c r="I58" s="154"/>
      <c r="M58" s="152"/>
      <c r="N58" s="12"/>
      <c r="O58" s="153"/>
      <c r="P58" s="154"/>
      <c r="Q58" s="153"/>
      <c r="R58" s="154"/>
    </row>
    <row r="59" spans="2:18" s="20" customFormat="1" x14ac:dyDescent="0.25">
      <c r="B59" s="13"/>
      <c r="C59" s="12"/>
      <c r="D59" s="152"/>
      <c r="E59" s="12"/>
      <c r="F59" s="153"/>
      <c r="G59" s="154"/>
      <c r="H59" s="153"/>
      <c r="I59" s="154"/>
      <c r="M59" s="152"/>
      <c r="N59" s="12"/>
      <c r="O59" s="153"/>
      <c r="P59" s="154"/>
      <c r="Q59" s="153"/>
      <c r="R59" s="154"/>
    </row>
    <row r="60" spans="2:18" s="20" customFormat="1" x14ac:dyDescent="0.25">
      <c r="B60" s="13"/>
      <c r="C60" s="12"/>
      <c r="D60" s="152"/>
      <c r="E60" s="12"/>
      <c r="F60" s="153"/>
      <c r="G60" s="154"/>
      <c r="H60" s="153"/>
      <c r="I60" s="154"/>
      <c r="M60" s="152"/>
      <c r="N60" s="12"/>
      <c r="O60" s="153"/>
      <c r="P60" s="154"/>
      <c r="Q60" s="153"/>
      <c r="R60" s="154"/>
    </row>
    <row r="61" spans="2:18" s="20" customFormat="1" x14ac:dyDescent="0.25">
      <c r="B61" s="13"/>
      <c r="C61" s="12"/>
      <c r="D61" s="152"/>
      <c r="E61" s="12"/>
      <c r="F61" s="153"/>
      <c r="G61" s="154"/>
      <c r="H61" s="153"/>
      <c r="I61" s="154"/>
      <c r="M61" s="152"/>
      <c r="N61" s="12"/>
      <c r="O61" s="153"/>
      <c r="P61" s="154"/>
      <c r="Q61" s="153"/>
      <c r="R61" s="154"/>
    </row>
    <row r="62" spans="2:18" s="20" customFormat="1" x14ac:dyDescent="0.25">
      <c r="B62" s="13"/>
      <c r="C62" s="12"/>
      <c r="D62" s="152"/>
      <c r="E62" s="12"/>
      <c r="F62" s="153"/>
      <c r="G62" s="154"/>
      <c r="H62" s="153"/>
      <c r="I62" s="154"/>
      <c r="M62" s="152"/>
      <c r="N62" s="12"/>
      <c r="O62" s="153"/>
      <c r="P62" s="154"/>
      <c r="Q62" s="153"/>
      <c r="R62" s="154"/>
    </row>
    <row r="63" spans="2:18" s="20" customFormat="1" x14ac:dyDescent="0.25">
      <c r="B63" s="13"/>
      <c r="C63" s="12"/>
      <c r="D63" s="152"/>
      <c r="E63" s="12"/>
      <c r="F63" s="153"/>
      <c r="G63" s="154"/>
      <c r="H63" s="153"/>
      <c r="I63" s="154"/>
      <c r="M63" s="152"/>
      <c r="N63" s="12"/>
      <c r="O63" s="153"/>
      <c r="P63" s="154"/>
      <c r="Q63" s="153"/>
      <c r="R63" s="154"/>
    </row>
    <row r="64" spans="2:18" s="20" customFormat="1" x14ac:dyDescent="0.25">
      <c r="B64" s="13"/>
      <c r="C64" s="12"/>
      <c r="D64" s="152"/>
      <c r="E64" s="12"/>
      <c r="F64" s="153"/>
      <c r="G64" s="154"/>
      <c r="H64" s="153"/>
      <c r="I64" s="154"/>
      <c r="M64" s="152"/>
      <c r="N64" s="12"/>
      <c r="O64" s="153"/>
      <c r="P64" s="154"/>
      <c r="Q64" s="153"/>
      <c r="R64" s="154"/>
    </row>
    <row r="65" spans="2:18" s="20" customFormat="1" x14ac:dyDescent="0.25">
      <c r="B65" s="13"/>
      <c r="C65" s="12"/>
      <c r="D65" s="152"/>
      <c r="E65" s="12"/>
      <c r="F65" s="153"/>
      <c r="G65" s="154"/>
      <c r="H65" s="153"/>
      <c r="I65" s="154"/>
      <c r="M65" s="152"/>
      <c r="N65" s="12"/>
      <c r="O65" s="153"/>
      <c r="P65" s="154"/>
      <c r="Q65" s="153"/>
      <c r="R65" s="154"/>
    </row>
    <row r="66" spans="2:18" s="20" customFormat="1" x14ac:dyDescent="0.25">
      <c r="B66" s="13"/>
      <c r="C66" s="12"/>
      <c r="D66" s="152"/>
      <c r="E66" s="12"/>
      <c r="F66" s="153"/>
      <c r="G66" s="154"/>
      <c r="H66" s="153"/>
      <c r="I66" s="154"/>
      <c r="M66" s="152"/>
      <c r="N66" s="12"/>
      <c r="O66" s="153"/>
      <c r="P66" s="154"/>
      <c r="Q66" s="153"/>
      <c r="R66" s="154"/>
    </row>
    <row r="67" spans="2:18" s="20" customFormat="1" x14ac:dyDescent="0.25">
      <c r="B67" s="13"/>
      <c r="C67" s="12"/>
      <c r="D67" s="152"/>
      <c r="E67" s="12"/>
      <c r="F67" s="153"/>
      <c r="G67" s="154"/>
      <c r="H67" s="153"/>
      <c r="I67" s="154"/>
      <c r="M67" s="152"/>
      <c r="N67" s="12"/>
      <c r="O67" s="153"/>
      <c r="P67" s="154"/>
      <c r="Q67" s="153"/>
      <c r="R67" s="154"/>
    </row>
    <row r="68" spans="2:18" s="20" customFormat="1" x14ac:dyDescent="0.25">
      <c r="B68" s="13"/>
      <c r="C68" s="12"/>
      <c r="D68" s="152"/>
      <c r="E68" s="12"/>
      <c r="F68" s="153"/>
      <c r="G68" s="154"/>
      <c r="H68" s="153"/>
      <c r="I68" s="154"/>
      <c r="M68" s="152"/>
      <c r="N68" s="12"/>
      <c r="O68" s="153"/>
      <c r="P68" s="154"/>
      <c r="Q68" s="153"/>
      <c r="R68" s="154"/>
    </row>
    <row r="69" spans="2:18" s="20" customFormat="1" x14ac:dyDescent="0.25">
      <c r="B69" s="13"/>
      <c r="C69" s="12"/>
      <c r="D69" s="152"/>
      <c r="E69" s="12"/>
      <c r="F69" s="153"/>
      <c r="G69" s="154"/>
      <c r="H69" s="153"/>
      <c r="I69" s="154"/>
      <c r="M69" s="152"/>
      <c r="N69" s="12"/>
      <c r="O69" s="153"/>
      <c r="P69" s="154"/>
      <c r="Q69" s="153"/>
      <c r="R69" s="154"/>
    </row>
    <row r="70" spans="2:18" s="20" customFormat="1" x14ac:dyDescent="0.25">
      <c r="B70" s="13"/>
      <c r="C70" s="12"/>
      <c r="D70" s="152"/>
      <c r="E70" s="12"/>
      <c r="F70" s="153"/>
      <c r="G70" s="154"/>
      <c r="H70" s="153"/>
      <c r="I70" s="154"/>
      <c r="M70" s="152"/>
      <c r="N70" s="12"/>
      <c r="O70" s="153"/>
      <c r="P70" s="154"/>
      <c r="Q70" s="153"/>
      <c r="R70" s="154"/>
    </row>
    <row r="71" spans="2:18" s="20" customFormat="1" x14ac:dyDescent="0.25">
      <c r="B71" s="13"/>
      <c r="C71" s="12"/>
      <c r="D71" s="152"/>
      <c r="E71" s="12"/>
      <c r="F71" s="153"/>
      <c r="G71" s="154"/>
      <c r="H71" s="153"/>
      <c r="I71" s="154"/>
      <c r="M71" s="152"/>
      <c r="N71" s="12"/>
      <c r="O71" s="153"/>
      <c r="P71" s="154"/>
      <c r="Q71" s="153"/>
      <c r="R71" s="154"/>
    </row>
    <row r="72" spans="2:18" s="20" customFormat="1" x14ac:dyDescent="0.25">
      <c r="B72" s="13"/>
      <c r="C72" s="12"/>
      <c r="D72" s="152"/>
      <c r="E72" s="12"/>
      <c r="F72" s="153"/>
      <c r="G72" s="154"/>
      <c r="H72" s="153"/>
      <c r="I72" s="154"/>
      <c r="M72" s="152"/>
      <c r="N72" s="12"/>
      <c r="O72" s="153"/>
      <c r="P72" s="154"/>
      <c r="Q72" s="153"/>
      <c r="R72" s="154"/>
    </row>
    <row r="73" spans="2:18" s="20" customFormat="1" x14ac:dyDescent="0.25">
      <c r="B73" s="13"/>
      <c r="C73" s="12"/>
      <c r="D73" s="152"/>
      <c r="E73" s="12"/>
      <c r="F73" s="153"/>
      <c r="G73" s="154"/>
      <c r="H73" s="153"/>
      <c r="I73" s="154"/>
      <c r="M73" s="152"/>
      <c r="N73" s="12"/>
      <c r="O73" s="153"/>
      <c r="P73" s="154"/>
      <c r="Q73" s="153"/>
      <c r="R73" s="154"/>
    </row>
    <row r="74" spans="2:18" s="20" customFormat="1" x14ac:dyDescent="0.25">
      <c r="B74" s="13"/>
      <c r="C74" s="12"/>
      <c r="D74" s="152"/>
      <c r="E74" s="12"/>
      <c r="F74" s="153"/>
      <c r="G74" s="154"/>
      <c r="H74" s="153"/>
      <c r="I74" s="154"/>
      <c r="M74" s="152"/>
      <c r="N74" s="12"/>
      <c r="O74" s="153"/>
      <c r="P74" s="154"/>
      <c r="Q74" s="153"/>
      <c r="R74" s="154"/>
    </row>
    <row r="75" spans="2:18" s="20" customFormat="1" x14ac:dyDescent="0.25">
      <c r="B75" s="13"/>
      <c r="C75" s="12"/>
      <c r="D75" s="152"/>
      <c r="E75" s="12"/>
      <c r="F75" s="153"/>
      <c r="G75" s="154"/>
      <c r="H75" s="153"/>
      <c r="I75" s="154"/>
      <c r="M75" s="152"/>
      <c r="N75" s="12"/>
      <c r="O75" s="153"/>
      <c r="P75" s="154"/>
      <c r="Q75" s="153"/>
      <c r="R75" s="154"/>
    </row>
    <row r="76" spans="2:18" s="20" customFormat="1" x14ac:dyDescent="0.25">
      <c r="B76" s="13"/>
      <c r="C76" s="12"/>
      <c r="D76" s="152"/>
      <c r="E76" s="12"/>
      <c r="F76" s="153"/>
      <c r="G76" s="154"/>
      <c r="H76" s="153"/>
      <c r="I76" s="154"/>
      <c r="M76" s="152"/>
      <c r="N76" s="12"/>
      <c r="O76" s="153"/>
      <c r="P76" s="154"/>
      <c r="Q76" s="153"/>
      <c r="R76" s="154"/>
    </row>
    <row r="77" spans="2:18" s="20" customFormat="1" x14ac:dyDescent="0.25">
      <c r="B77" s="13"/>
      <c r="C77" s="12"/>
      <c r="D77" s="152"/>
      <c r="E77" s="12"/>
      <c r="F77" s="153"/>
      <c r="G77" s="154"/>
      <c r="H77" s="153"/>
      <c r="I77" s="154"/>
      <c r="M77" s="152"/>
      <c r="N77" s="12"/>
      <c r="O77" s="153"/>
      <c r="P77" s="154"/>
      <c r="Q77" s="153"/>
      <c r="R77" s="154"/>
    </row>
    <row r="78" spans="2:18" s="20" customFormat="1" x14ac:dyDescent="0.25">
      <c r="B78" s="13"/>
      <c r="C78" s="12"/>
      <c r="D78" s="152"/>
      <c r="E78" s="12"/>
      <c r="F78" s="153"/>
      <c r="G78" s="154"/>
      <c r="H78" s="153"/>
      <c r="I78" s="154"/>
      <c r="M78" s="152"/>
      <c r="N78" s="12"/>
      <c r="O78" s="153"/>
      <c r="P78" s="154"/>
      <c r="Q78" s="153"/>
      <c r="R78" s="154"/>
    </row>
    <row r="79" spans="2:18" s="20" customFormat="1" x14ac:dyDescent="0.25">
      <c r="B79" s="13"/>
      <c r="C79" s="12"/>
      <c r="D79" s="152"/>
      <c r="E79" s="12"/>
      <c r="F79" s="153"/>
      <c r="G79" s="154"/>
      <c r="H79" s="153"/>
      <c r="I79" s="154"/>
      <c r="M79" s="152"/>
      <c r="N79" s="12"/>
      <c r="O79" s="153"/>
      <c r="P79" s="154"/>
      <c r="Q79" s="153"/>
      <c r="R79" s="154"/>
    </row>
    <row r="80" spans="2:18" s="20" customFormat="1" x14ac:dyDescent="0.25">
      <c r="B80" s="13"/>
      <c r="C80" s="12"/>
      <c r="D80" s="152"/>
      <c r="E80" s="12"/>
      <c r="F80" s="153"/>
      <c r="G80" s="154"/>
      <c r="H80" s="153"/>
      <c r="I80" s="154"/>
      <c r="M80" s="152"/>
      <c r="N80" s="12"/>
      <c r="O80" s="153"/>
      <c r="P80" s="154"/>
      <c r="Q80" s="153"/>
      <c r="R80" s="154"/>
    </row>
    <row r="81" spans="2:18" s="20" customFormat="1" x14ac:dyDescent="0.25">
      <c r="B81" s="13"/>
      <c r="C81" s="12"/>
      <c r="D81" s="155"/>
      <c r="E81" s="156"/>
      <c r="F81" s="181"/>
      <c r="G81" s="158"/>
      <c r="H81" s="181"/>
      <c r="I81" s="158"/>
      <c r="M81" s="155"/>
      <c r="N81" s="156"/>
      <c r="O81" s="181"/>
      <c r="P81" s="158"/>
      <c r="Q81" s="181"/>
      <c r="R81" s="158"/>
    </row>
    <row r="82" spans="2:18" s="20" customFormat="1" x14ac:dyDescent="0.25">
      <c r="B82" s="13"/>
      <c r="C82" s="12"/>
      <c r="D82" s="155"/>
      <c r="E82" s="155"/>
      <c r="F82" s="155"/>
      <c r="G82" s="155"/>
      <c r="H82" s="155"/>
      <c r="I82" s="155"/>
      <c r="M82" s="155"/>
      <c r="N82" s="155"/>
      <c r="O82" s="155"/>
      <c r="P82" s="155"/>
      <c r="Q82" s="155"/>
      <c r="R82" s="155"/>
    </row>
    <row r="83" spans="2:18" s="20" customFormat="1" x14ac:dyDescent="0.25">
      <c r="B83" s="13"/>
      <c r="C83" s="12"/>
      <c r="D83" s="155"/>
      <c r="E83" s="155"/>
      <c r="F83" s="155"/>
      <c r="G83" s="155"/>
      <c r="H83" s="155"/>
      <c r="I83" s="155"/>
      <c r="M83" s="155"/>
      <c r="N83" s="155"/>
      <c r="O83" s="155"/>
      <c r="P83" s="155"/>
      <c r="Q83" s="155"/>
      <c r="R83" s="155"/>
    </row>
    <row r="84" spans="2:18" s="20" customFormat="1" x14ac:dyDescent="0.25">
      <c r="B84" s="13"/>
      <c r="C84" s="12"/>
      <c r="D84" s="159"/>
      <c r="E84" s="182"/>
      <c r="F84" s="155"/>
      <c r="G84" s="155"/>
      <c r="H84" s="155"/>
      <c r="I84" s="155"/>
      <c r="M84" s="159"/>
      <c r="N84" s="182"/>
      <c r="O84" s="155"/>
      <c r="P84" s="155"/>
      <c r="Q84" s="155"/>
      <c r="R84" s="155"/>
    </row>
    <row r="85" spans="2:18" s="20" customFormat="1" x14ac:dyDescent="0.25">
      <c r="B85" s="13"/>
      <c r="C85" s="12"/>
      <c r="D85" s="156"/>
      <c r="E85" s="182"/>
      <c r="F85" s="155"/>
      <c r="G85" s="155"/>
      <c r="H85" s="155"/>
      <c r="I85" s="155"/>
      <c r="M85" s="156"/>
      <c r="N85" s="182"/>
      <c r="O85" s="155"/>
      <c r="P85" s="155"/>
      <c r="Q85" s="155"/>
      <c r="R85" s="155"/>
    </row>
    <row r="86" spans="2:18" s="20" customFormat="1" x14ac:dyDescent="0.25">
      <c r="B86" s="13"/>
      <c r="C86" s="12"/>
      <c r="D86" s="155"/>
      <c r="E86" s="182"/>
      <c r="F86" s="155"/>
      <c r="G86" s="155"/>
      <c r="H86" s="155"/>
      <c r="I86" s="155"/>
      <c r="M86" s="155"/>
      <c r="N86" s="182"/>
      <c r="O86" s="155"/>
      <c r="P86" s="155"/>
      <c r="Q86" s="155"/>
      <c r="R86" s="155"/>
    </row>
    <row r="87" spans="2:18" s="20" customFormat="1" ht="14" x14ac:dyDescent="0.25">
      <c r="B87" s="155"/>
      <c r="C87" s="156"/>
      <c r="D87" s="161"/>
      <c r="E87" s="161"/>
      <c r="F87" s="161"/>
      <c r="G87" s="161"/>
      <c r="H87" s="161"/>
      <c r="I87" s="161"/>
      <c r="M87" s="161"/>
      <c r="N87" s="161"/>
      <c r="O87" s="161"/>
      <c r="P87" s="161"/>
      <c r="Q87" s="161"/>
      <c r="R87" s="161"/>
    </row>
    <row r="88" spans="2:18" s="20" customFormat="1" ht="14" x14ac:dyDescent="0.25">
      <c r="B88" s="33"/>
      <c r="C88" s="33"/>
      <c r="D88" s="161"/>
      <c r="E88" s="161"/>
      <c r="F88" s="161"/>
      <c r="G88" s="161"/>
      <c r="H88" s="161"/>
      <c r="I88" s="161"/>
      <c r="M88" s="161"/>
      <c r="N88" s="161"/>
      <c r="O88" s="161"/>
      <c r="P88" s="161"/>
      <c r="Q88" s="161"/>
      <c r="R88" s="161"/>
    </row>
    <row r="89" spans="2:18" s="20" customFormat="1" ht="14" x14ac:dyDescent="0.25">
      <c r="B89" s="33"/>
      <c r="C89" s="33"/>
      <c r="D89" s="162"/>
      <c r="E89" s="183"/>
      <c r="F89" s="161"/>
      <c r="G89" s="161"/>
      <c r="H89" s="161"/>
      <c r="I89" s="161"/>
      <c r="M89" s="162"/>
      <c r="N89" s="183"/>
      <c r="O89" s="161"/>
      <c r="P89" s="161"/>
      <c r="Q89" s="161"/>
      <c r="R89" s="161"/>
    </row>
    <row r="90" spans="2:18" s="20" customFormat="1" ht="14" x14ac:dyDescent="0.25">
      <c r="B90" s="159"/>
      <c r="C90" s="182"/>
      <c r="D90" s="164"/>
      <c r="E90" s="183"/>
      <c r="F90" s="161"/>
      <c r="G90" s="161"/>
      <c r="H90" s="161"/>
      <c r="I90" s="161"/>
      <c r="M90" s="164"/>
      <c r="N90" s="183"/>
      <c r="O90" s="161"/>
      <c r="P90" s="161"/>
      <c r="Q90" s="161"/>
      <c r="R90" s="161"/>
    </row>
    <row r="91" spans="2:18" s="20" customFormat="1" ht="14" x14ac:dyDescent="0.25">
      <c r="B91" s="165"/>
      <c r="C91" s="182"/>
      <c r="D91" s="161"/>
      <c r="E91" s="183"/>
      <c r="F91" s="161"/>
      <c r="G91" s="161"/>
      <c r="H91" s="161"/>
      <c r="I91" s="161"/>
      <c r="M91" s="161"/>
      <c r="N91" s="183"/>
      <c r="O91" s="161"/>
      <c r="P91" s="161"/>
      <c r="Q91" s="161"/>
      <c r="R91" s="161"/>
    </row>
    <row r="92" spans="2:18" s="20" customFormat="1" x14ac:dyDescent="0.25">
      <c r="C92" s="182"/>
    </row>
    <row r="93" spans="2:18" s="20" customFormat="1" x14ac:dyDescent="0.25"/>
    <row r="94" spans="2:18" s="20" customFormat="1" x14ac:dyDescent="0.25"/>
    <row r="95" spans="2:18" s="20" customFormat="1" x14ac:dyDescent="0.25"/>
    <row r="96" spans="2:18"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sheetData>
  <phoneticPr fontId="6" type="noConversion"/>
  <pageMargins left="0.70866141732283472" right="0.70866141732283472" top="1.0236220472440944" bottom="1.0236220472440944" header="0.39370078740157483" footer="0.39370078740157483"/>
  <pageSetup paperSize="9" scale="70" orientation="landscape" r:id="rId1"/>
  <headerFooter alignWithMargins="0">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pageSetUpPr fitToPage="1"/>
  </sheetPr>
  <dimension ref="A1:M2250"/>
  <sheetViews>
    <sheetView view="pageBreakPreview" zoomScale="80" zoomScaleNormal="75" zoomScaleSheetLayoutView="80" workbookViewId="0">
      <selection activeCell="B3" sqref="B3"/>
    </sheetView>
  </sheetViews>
  <sheetFormatPr baseColWidth="10" defaultColWidth="9.1796875" defaultRowHeight="12.5" x14ac:dyDescent="0.25"/>
  <cols>
    <col min="1" max="1" width="1.1796875" style="4" customWidth="1"/>
    <col min="2" max="2" width="53.81640625" style="4" customWidth="1"/>
    <col min="3" max="3" width="19.54296875" style="249" customWidth="1"/>
    <col min="4" max="4" width="21.1796875" style="4" bestFit="1" customWidth="1"/>
    <col min="5" max="5" width="17.453125" style="4" customWidth="1"/>
    <col min="6" max="6" width="19.54296875" style="4" customWidth="1"/>
    <col min="7" max="7" width="19" style="4" customWidth="1"/>
    <col min="8" max="8" width="12.453125" style="4" customWidth="1"/>
    <col min="9" max="9" width="2.453125" style="4" bestFit="1" customWidth="1"/>
    <col min="10" max="10" width="8.81640625" style="4" bestFit="1" customWidth="1"/>
    <col min="11" max="11" width="1.1796875" style="4" customWidth="1"/>
    <col min="12" max="12" width="3.1796875" style="4" customWidth="1"/>
    <col min="13" max="16384" width="9.1796875" style="4"/>
  </cols>
  <sheetData>
    <row r="1" spans="1:13" ht="6" customHeight="1" x14ac:dyDescent="0.25">
      <c r="A1" s="49"/>
      <c r="B1" s="67"/>
      <c r="C1" s="227"/>
      <c r="D1" s="67"/>
      <c r="E1" s="67"/>
      <c r="F1" s="67"/>
      <c r="G1" s="67"/>
      <c r="H1" s="67"/>
      <c r="I1" s="67"/>
      <c r="J1" s="67"/>
      <c r="K1" s="118"/>
    </row>
    <row r="2" spans="1:13" s="5" customFormat="1" ht="18" x14ac:dyDescent="0.25">
      <c r="A2" s="32"/>
      <c r="B2" s="69" t="str">
        <f>'Cover Sheet'!B2</f>
        <v>SC Germany Mobility 2020-1</v>
      </c>
      <c r="C2" s="228"/>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228"/>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345</v>
      </c>
      <c r="C5" s="229"/>
      <c r="D5" s="78" t="str">
        <f>'Cover Sheet'!D5</f>
        <v>Monthly Period</v>
      </c>
      <c r="E5" s="79"/>
      <c r="F5" s="88">
        <f>'Cover Sheet'!F5</f>
        <v>45975</v>
      </c>
      <c r="G5" s="79"/>
      <c r="H5" s="123"/>
      <c r="I5" s="79"/>
      <c r="J5" s="86"/>
      <c r="K5" s="93"/>
    </row>
    <row r="6" spans="1:13" s="5" customFormat="1" ht="15" customHeight="1" x14ac:dyDescent="0.25">
      <c r="A6" s="32"/>
      <c r="B6" s="89"/>
      <c r="C6" s="83"/>
      <c r="D6" s="125" t="str">
        <f>'Cover Sheet'!D6</f>
        <v>Interest Period</v>
      </c>
      <c r="E6" s="120" t="s">
        <v>33</v>
      </c>
      <c r="F6" s="120">
        <f>'Cover Sheet'!F6</f>
        <v>45944</v>
      </c>
      <c r="G6" s="90" t="s">
        <v>4</v>
      </c>
      <c r="H6" s="120">
        <f>'Cover Sheet'!H6</f>
        <v>45975</v>
      </c>
      <c r="I6" s="90" t="s">
        <v>14</v>
      </c>
      <c r="J6" s="92" t="str">
        <f>'Cover Sheet'!J6</f>
        <v>31 days</v>
      </c>
      <c r="K6" s="93"/>
      <c r="M6" s="94"/>
    </row>
    <row r="7" spans="1:13" s="5" customFormat="1" ht="13" x14ac:dyDescent="0.25">
      <c r="A7" s="32"/>
      <c r="B7" s="33"/>
      <c r="C7" s="108"/>
      <c r="D7" s="127" t="str">
        <f>'Cover Sheet'!D7</f>
        <v>Collection Period</v>
      </c>
      <c r="E7" s="128" t="s">
        <v>33</v>
      </c>
      <c r="F7" s="128" t="str">
        <f>'Cover Sheet'!F7</f>
        <v>01.10.2025</v>
      </c>
      <c r="G7" s="96" t="s">
        <v>4</v>
      </c>
      <c r="H7" s="128">
        <f>'Cover Sheet'!H7</f>
        <v>45961</v>
      </c>
      <c r="I7" s="99"/>
      <c r="J7" s="100"/>
      <c r="K7" s="93"/>
    </row>
    <row r="8" spans="1:13" s="5" customFormat="1" ht="13" x14ac:dyDescent="0.25">
      <c r="A8" s="32"/>
      <c r="B8" s="33"/>
      <c r="C8" s="108"/>
      <c r="D8" s="33"/>
      <c r="E8" s="103"/>
      <c r="F8" s="102"/>
      <c r="G8" s="103"/>
      <c r="H8" s="33"/>
      <c r="I8" s="129"/>
      <c r="J8" s="33"/>
      <c r="K8" s="93"/>
    </row>
    <row r="9" spans="1:13" s="5" customFormat="1" ht="13" x14ac:dyDescent="0.25">
      <c r="A9" s="32"/>
      <c r="C9" s="230"/>
      <c r="K9" s="75"/>
      <c r="M9" s="185"/>
    </row>
    <row r="10" spans="1:13" s="5" customFormat="1" x14ac:dyDescent="0.25">
      <c r="A10" s="32"/>
      <c r="B10" s="33"/>
      <c r="C10" s="108"/>
      <c r="D10" s="20"/>
      <c r="E10" s="33"/>
      <c r="F10" s="131"/>
      <c r="G10" s="33"/>
      <c r="H10" s="33"/>
      <c r="I10" s="20"/>
      <c r="J10" s="20"/>
      <c r="K10" s="75"/>
    </row>
    <row r="11" spans="1:13" s="5" customFormat="1" ht="18" x14ac:dyDescent="0.25">
      <c r="A11" s="32"/>
      <c r="B11" s="132"/>
      <c r="C11" s="108"/>
      <c r="D11" s="20"/>
      <c r="E11" s="69"/>
      <c r="F11" s="33"/>
      <c r="G11" s="47"/>
      <c r="H11" s="186"/>
      <c r="I11" s="20"/>
      <c r="K11" s="75"/>
      <c r="M11" s="140"/>
    </row>
    <row r="12" spans="1:13" s="5" customFormat="1" x14ac:dyDescent="0.25">
      <c r="A12" s="32"/>
      <c r="B12" s="33"/>
      <c r="C12" s="231"/>
      <c r="D12" s="20"/>
      <c r="I12" s="33"/>
      <c r="K12" s="75"/>
      <c r="M12" s="140"/>
    </row>
    <row r="13" spans="1:13" s="5" customFormat="1" ht="18" x14ac:dyDescent="0.25">
      <c r="A13" s="32"/>
      <c r="B13" s="47" t="s">
        <v>82</v>
      </c>
      <c r="C13" s="231"/>
      <c r="D13" s="168"/>
      <c r="E13" s="168"/>
      <c r="F13" s="136"/>
      <c r="G13" s="137"/>
      <c r="H13" s="137"/>
      <c r="I13" s="138"/>
      <c r="J13" s="20"/>
      <c r="K13" s="75"/>
      <c r="M13" s="140"/>
    </row>
    <row r="14" spans="1:13" s="5" customFormat="1" ht="12" customHeight="1" x14ac:dyDescent="0.25">
      <c r="A14" s="32"/>
      <c r="B14" s="65"/>
      <c r="C14" s="40"/>
      <c r="D14" s="947"/>
      <c r="E14" s="232"/>
      <c r="F14" s="233"/>
      <c r="G14" s="233"/>
      <c r="H14" s="234"/>
      <c r="I14" s="235"/>
      <c r="J14" s="236"/>
      <c r="K14" s="75"/>
      <c r="M14" s="140"/>
    </row>
    <row r="15" spans="1:13" s="5" customFormat="1" ht="12" customHeight="1" x14ac:dyDescent="0.25">
      <c r="A15" s="32"/>
      <c r="B15" s="237" t="s">
        <v>89</v>
      </c>
      <c r="C15" s="41"/>
      <c r="D15" s="948">
        <v>95721037.960002571</v>
      </c>
      <c r="E15" s="239"/>
      <c r="F15" s="240"/>
      <c r="G15" s="240"/>
      <c r="H15" s="241"/>
      <c r="I15" s="242"/>
      <c r="J15" s="243"/>
      <c r="K15" s="75"/>
      <c r="M15" s="140"/>
    </row>
    <row r="16" spans="1:13" x14ac:dyDescent="0.25">
      <c r="A16" s="29"/>
      <c r="B16" s="42" t="s">
        <v>90</v>
      </c>
      <c r="C16" s="43" t="s">
        <v>34</v>
      </c>
      <c r="D16" s="948">
        <v>55288.42</v>
      </c>
      <c r="E16" s="244"/>
      <c r="F16" s="245"/>
      <c r="G16" s="245"/>
      <c r="H16" s="246"/>
      <c r="I16" s="246"/>
      <c r="J16" s="243"/>
      <c r="K16" s="139"/>
      <c r="M16" s="140"/>
    </row>
    <row r="17" spans="1:13" x14ac:dyDescent="0.25">
      <c r="A17" s="29"/>
      <c r="B17" s="42" t="s">
        <v>91</v>
      </c>
      <c r="C17" s="43" t="s">
        <v>34</v>
      </c>
      <c r="D17" s="948">
        <v>0</v>
      </c>
      <c r="E17" s="244"/>
      <c r="F17" s="245"/>
      <c r="G17" s="245"/>
      <c r="H17" s="246"/>
      <c r="I17" s="246"/>
      <c r="J17" s="243"/>
      <c r="K17" s="139"/>
      <c r="M17" s="140"/>
    </row>
    <row r="18" spans="1:13" x14ac:dyDescent="0.25">
      <c r="A18" s="29"/>
      <c r="B18" s="42" t="s">
        <v>424</v>
      </c>
      <c r="C18" s="43" t="s">
        <v>34</v>
      </c>
      <c r="D18" s="948">
        <v>200000</v>
      </c>
      <c r="E18" s="244"/>
      <c r="F18" s="245"/>
      <c r="G18" s="245"/>
      <c r="H18" s="246"/>
      <c r="I18" s="246"/>
      <c r="J18" s="243"/>
      <c r="K18" s="139"/>
      <c r="M18" s="140"/>
    </row>
    <row r="19" spans="1:13" x14ac:dyDescent="0.25">
      <c r="A19" s="29"/>
      <c r="B19" s="42" t="s">
        <v>425</v>
      </c>
      <c r="C19" s="43" t="s">
        <v>34</v>
      </c>
      <c r="D19" s="948">
        <v>0</v>
      </c>
      <c r="E19" s="244"/>
      <c r="F19" s="245"/>
      <c r="G19" s="245"/>
      <c r="H19" s="246"/>
      <c r="I19" s="246"/>
      <c r="J19" s="243"/>
      <c r="K19" s="139"/>
      <c r="M19" s="140"/>
    </row>
    <row r="20" spans="1:13" x14ac:dyDescent="0.25">
      <c r="A20" s="29"/>
      <c r="B20" s="42" t="s">
        <v>426</v>
      </c>
      <c r="C20" s="43" t="s">
        <v>34</v>
      </c>
      <c r="D20" s="948">
        <v>312148.75000000006</v>
      </c>
      <c r="E20" s="244"/>
      <c r="F20" s="245"/>
      <c r="G20" s="245"/>
      <c r="H20" s="246"/>
      <c r="I20" s="246"/>
      <c r="J20" s="243"/>
      <c r="K20" s="139"/>
      <c r="M20" s="140"/>
    </row>
    <row r="21" spans="1:13" x14ac:dyDescent="0.25">
      <c r="A21" s="29"/>
      <c r="B21" s="42" t="s">
        <v>295</v>
      </c>
      <c r="C21" s="43" t="s">
        <v>34</v>
      </c>
      <c r="D21" s="948">
        <v>0</v>
      </c>
      <c r="E21" s="244"/>
      <c r="F21" s="245"/>
      <c r="G21" s="245"/>
      <c r="H21" s="246"/>
      <c r="I21" s="246"/>
      <c r="J21" s="243"/>
      <c r="K21" s="139"/>
      <c r="M21" s="140"/>
    </row>
    <row r="22" spans="1:13" x14ac:dyDescent="0.25">
      <c r="A22" s="29"/>
      <c r="B22" s="42" t="s">
        <v>346</v>
      </c>
      <c r="C22" s="43" t="s">
        <v>34</v>
      </c>
      <c r="D22" s="948">
        <v>293.48000238835812</v>
      </c>
      <c r="E22" s="244"/>
      <c r="F22" s="245"/>
      <c r="G22" s="245"/>
      <c r="H22" s="246"/>
      <c r="I22" s="246"/>
      <c r="J22" s="243"/>
      <c r="K22" s="139"/>
      <c r="M22" s="140"/>
    </row>
    <row r="23" spans="1:13" x14ac:dyDescent="0.25">
      <c r="A23" s="29"/>
      <c r="B23" s="42" t="s">
        <v>347</v>
      </c>
      <c r="C23" s="43" t="s">
        <v>34</v>
      </c>
      <c r="D23" s="948">
        <v>89728205.000000015</v>
      </c>
      <c r="E23" s="244"/>
      <c r="F23" s="245"/>
      <c r="G23" s="245"/>
      <c r="H23" s="246"/>
      <c r="I23" s="246"/>
      <c r="J23" s="243"/>
      <c r="K23" s="139"/>
      <c r="M23" s="140"/>
    </row>
    <row r="24" spans="1:13" x14ac:dyDescent="0.25">
      <c r="A24" s="29"/>
      <c r="B24" s="42" t="s">
        <v>427</v>
      </c>
      <c r="C24" s="43" t="s">
        <v>34</v>
      </c>
      <c r="D24" s="948">
        <v>0</v>
      </c>
      <c r="E24" s="244"/>
      <c r="F24" s="245"/>
      <c r="G24" s="245"/>
      <c r="H24" s="246"/>
      <c r="I24" s="247"/>
      <c r="J24" s="243"/>
      <c r="K24" s="139"/>
      <c r="M24" s="140"/>
    </row>
    <row r="25" spans="1:13" x14ac:dyDescent="0.25">
      <c r="A25" s="29"/>
      <c r="B25" s="42" t="s">
        <v>348</v>
      </c>
      <c r="C25" s="43" t="s">
        <v>34</v>
      </c>
      <c r="D25" s="948">
        <v>0</v>
      </c>
      <c r="E25" s="244"/>
      <c r="F25" s="245"/>
      <c r="G25" s="245"/>
      <c r="H25" s="246"/>
      <c r="I25" s="247"/>
      <c r="J25" s="243"/>
      <c r="K25" s="139"/>
      <c r="M25" s="140"/>
    </row>
    <row r="26" spans="1:13" x14ac:dyDescent="0.25">
      <c r="A26" s="29"/>
      <c r="B26" s="42" t="s">
        <v>92</v>
      </c>
      <c r="C26" s="43" t="s">
        <v>34</v>
      </c>
      <c r="D26" s="948">
        <v>258.33</v>
      </c>
      <c r="E26" s="244"/>
      <c r="F26" s="52"/>
      <c r="G26" s="248"/>
      <c r="H26" s="131"/>
      <c r="I26" s="247"/>
      <c r="J26" s="243"/>
      <c r="K26" s="139"/>
      <c r="M26" s="140"/>
    </row>
    <row r="27" spans="1:13" x14ac:dyDescent="0.25">
      <c r="A27" s="29"/>
      <c r="B27" s="42" t="s">
        <v>349</v>
      </c>
      <c r="C27" s="43" t="s">
        <v>34</v>
      </c>
      <c r="D27" s="948">
        <v>0</v>
      </c>
      <c r="E27" s="244"/>
      <c r="F27" s="52"/>
      <c r="G27" s="52"/>
      <c r="H27" s="138"/>
      <c r="I27" s="138"/>
      <c r="J27" s="243"/>
      <c r="K27" s="139"/>
      <c r="M27" s="140"/>
    </row>
    <row r="28" spans="1:13" x14ac:dyDescent="0.25">
      <c r="A28" s="29"/>
      <c r="B28" s="42" t="s">
        <v>428</v>
      </c>
      <c r="C28" s="43" t="s">
        <v>34</v>
      </c>
      <c r="D28" s="948">
        <v>0</v>
      </c>
      <c r="E28" s="244"/>
      <c r="F28" s="52"/>
      <c r="G28" s="52"/>
      <c r="H28" s="138"/>
      <c r="I28" s="138"/>
      <c r="J28" s="243"/>
      <c r="K28" s="139"/>
      <c r="M28" s="140"/>
    </row>
    <row r="29" spans="1:13" x14ac:dyDescent="0.25">
      <c r="A29" s="29"/>
      <c r="B29" s="42" t="s">
        <v>93</v>
      </c>
      <c r="C29" s="44" t="s">
        <v>14</v>
      </c>
      <c r="D29" s="949">
        <v>5424843.9800001662</v>
      </c>
      <c r="E29" s="244"/>
      <c r="F29" s="52"/>
      <c r="G29" s="52"/>
      <c r="H29" s="138"/>
      <c r="I29" s="138"/>
      <c r="J29" s="243"/>
      <c r="K29" s="139"/>
      <c r="M29" s="140"/>
    </row>
    <row r="30" spans="1:13" x14ac:dyDescent="0.25">
      <c r="A30" s="29"/>
      <c r="B30" s="42"/>
      <c r="D30" s="950"/>
      <c r="E30" s="244"/>
      <c r="F30" s="52"/>
      <c r="G30" s="52"/>
      <c r="H30" s="138"/>
      <c r="I30" s="138"/>
      <c r="J30" s="243"/>
      <c r="K30" s="139"/>
      <c r="M30" s="140"/>
    </row>
    <row r="31" spans="1:13" x14ac:dyDescent="0.25">
      <c r="A31" s="29"/>
      <c r="B31" s="45"/>
      <c r="C31" s="46"/>
      <c r="D31" s="53"/>
      <c r="E31" s="53"/>
      <c r="F31" s="53"/>
      <c r="G31" s="53"/>
      <c r="H31" s="200"/>
      <c r="I31" s="200"/>
      <c r="J31" s="250"/>
      <c r="K31" s="139"/>
      <c r="M31" s="140"/>
    </row>
    <row r="32" spans="1:13" x14ac:dyDescent="0.25">
      <c r="A32" s="29"/>
      <c r="B32" s="13"/>
      <c r="C32" s="43"/>
      <c r="D32" s="52"/>
      <c r="E32" s="52"/>
      <c r="F32" s="52"/>
      <c r="G32" s="52"/>
      <c r="H32" s="138"/>
      <c r="I32" s="138"/>
      <c r="J32" s="138"/>
      <c r="K32" s="139"/>
      <c r="M32" s="140"/>
    </row>
    <row r="33" spans="1:13" x14ac:dyDescent="0.25">
      <c r="A33" s="29"/>
      <c r="B33" s="13"/>
      <c r="C33" s="43"/>
      <c r="D33" s="52"/>
      <c r="E33" s="52"/>
      <c r="F33" s="52"/>
      <c r="G33" s="52"/>
      <c r="H33" s="138"/>
      <c r="I33" s="138"/>
      <c r="J33" s="138"/>
      <c r="K33" s="139"/>
      <c r="M33" s="140"/>
    </row>
    <row r="34" spans="1:13" ht="18" x14ac:dyDescent="0.25">
      <c r="A34" s="29"/>
      <c r="B34" s="47" t="s">
        <v>101</v>
      </c>
      <c r="C34" s="48" t="s">
        <v>7</v>
      </c>
      <c r="D34" s="48" t="s">
        <v>5</v>
      </c>
      <c r="E34" s="48"/>
      <c r="F34" s="48" t="s">
        <v>6</v>
      </c>
      <c r="G34" s="48"/>
      <c r="H34" s="251"/>
      <c r="I34" s="251"/>
      <c r="J34" s="251"/>
      <c r="K34" s="139"/>
      <c r="M34" s="140"/>
    </row>
    <row r="35" spans="1:13" ht="14.25" customHeight="1" x14ac:dyDescent="0.25">
      <c r="A35" s="29"/>
      <c r="B35" s="49" t="s">
        <v>90</v>
      </c>
      <c r="C35" s="941">
        <v>55288.42</v>
      </c>
      <c r="D35" s="942"/>
      <c r="E35" s="942"/>
      <c r="F35" s="942"/>
      <c r="G35" s="50"/>
      <c r="H35" s="252"/>
      <c r="I35" s="252"/>
      <c r="J35" s="253"/>
      <c r="K35" s="139"/>
      <c r="M35" s="140"/>
    </row>
    <row r="36" spans="1:13" ht="12.75" customHeight="1" x14ac:dyDescent="0.25">
      <c r="A36" s="29"/>
      <c r="B36" s="29" t="s">
        <v>102</v>
      </c>
      <c r="C36" s="943">
        <f>SUM(D36:F36)</f>
        <v>312148.75000000006</v>
      </c>
      <c r="D36" s="943">
        <v>0</v>
      </c>
      <c r="E36" s="944"/>
      <c r="F36" s="943">
        <v>312148.75000000006</v>
      </c>
      <c r="G36" s="51"/>
      <c r="H36" s="254"/>
      <c r="I36" s="255"/>
      <c r="J36" s="256"/>
      <c r="K36" s="139"/>
      <c r="M36" s="140"/>
    </row>
    <row r="37" spans="1:13" ht="12.75" customHeight="1" x14ac:dyDescent="0.25">
      <c r="A37" s="29"/>
      <c r="B37" s="29" t="s">
        <v>103</v>
      </c>
      <c r="C37" s="943">
        <f>SUM(D37:F37)</f>
        <v>17493130.600000001</v>
      </c>
      <c r="D37" s="943">
        <v>0</v>
      </c>
      <c r="E37" s="944"/>
      <c r="F37" s="943">
        <v>17493130.600000001</v>
      </c>
      <c r="G37" s="51"/>
      <c r="H37" s="254"/>
      <c r="I37" s="255"/>
      <c r="J37" s="256"/>
      <c r="K37" s="139"/>
      <c r="M37" s="140"/>
    </row>
    <row r="38" spans="1:13" ht="13" x14ac:dyDescent="0.25">
      <c r="A38" s="29"/>
      <c r="B38" s="29" t="s">
        <v>104</v>
      </c>
      <c r="C38" s="943">
        <f>SUM(D38:F38)</f>
        <v>312148.75000000006</v>
      </c>
      <c r="D38" s="943">
        <v>0</v>
      </c>
      <c r="E38" s="944"/>
      <c r="F38" s="943">
        <v>312148.75000000006</v>
      </c>
      <c r="G38" s="52"/>
      <c r="H38" s="138"/>
      <c r="I38" s="138"/>
      <c r="J38" s="243"/>
      <c r="K38" s="139"/>
      <c r="M38" s="140"/>
    </row>
    <row r="39" spans="1:13" ht="13" x14ac:dyDescent="0.25">
      <c r="A39" s="29"/>
      <c r="B39" s="29" t="s">
        <v>105</v>
      </c>
      <c r="C39" s="943">
        <f>SUM(D39:F39)</f>
        <v>17493130.600000001</v>
      </c>
      <c r="D39" s="943">
        <v>0</v>
      </c>
      <c r="E39" s="944"/>
      <c r="F39" s="943">
        <v>17493130.600000001</v>
      </c>
      <c r="G39" s="52"/>
      <c r="H39" s="138"/>
      <c r="I39" s="138"/>
      <c r="J39" s="243"/>
      <c r="K39" s="139"/>
      <c r="M39" s="140"/>
    </row>
    <row r="40" spans="1:13" ht="13" x14ac:dyDescent="0.25">
      <c r="A40" s="29"/>
      <c r="B40" s="29" t="s">
        <v>106</v>
      </c>
      <c r="C40" s="943">
        <v>258.33</v>
      </c>
      <c r="D40" s="943"/>
      <c r="E40" s="944"/>
      <c r="F40" s="943"/>
      <c r="G40" s="52"/>
      <c r="H40" s="138"/>
      <c r="I40" s="138"/>
      <c r="J40" s="243"/>
      <c r="K40" s="139"/>
      <c r="M40" s="140"/>
    </row>
    <row r="41" spans="1:13" ht="13" x14ac:dyDescent="0.25">
      <c r="A41" s="29"/>
      <c r="B41" s="29" t="s">
        <v>107</v>
      </c>
      <c r="C41" s="943">
        <v>15349.98</v>
      </c>
      <c r="D41" s="943"/>
      <c r="E41" s="944"/>
      <c r="F41" s="943"/>
      <c r="G41" s="52"/>
      <c r="H41" s="138"/>
      <c r="I41" s="138"/>
      <c r="J41" s="243"/>
      <c r="K41" s="139"/>
      <c r="M41" s="140"/>
    </row>
    <row r="42" spans="1:13" ht="13" x14ac:dyDescent="0.25">
      <c r="A42" s="29"/>
      <c r="B42" s="29" t="s">
        <v>108</v>
      </c>
      <c r="C42" s="943">
        <v>258.33</v>
      </c>
      <c r="D42" s="943"/>
      <c r="E42" s="944"/>
      <c r="F42" s="943"/>
      <c r="G42" s="52"/>
      <c r="H42" s="138"/>
      <c r="I42" s="138"/>
      <c r="J42" s="243"/>
      <c r="K42" s="139"/>
      <c r="M42" s="140"/>
    </row>
    <row r="43" spans="1:13" ht="13" x14ac:dyDescent="0.25">
      <c r="A43" s="29"/>
      <c r="B43" s="29" t="s">
        <v>109</v>
      </c>
      <c r="C43" s="943">
        <v>15349.98</v>
      </c>
      <c r="D43" s="943"/>
      <c r="E43" s="944"/>
      <c r="F43" s="943"/>
      <c r="G43" s="52"/>
      <c r="H43" s="138"/>
      <c r="I43" s="138"/>
      <c r="J43" s="243"/>
      <c r="K43" s="139"/>
      <c r="M43" s="140"/>
    </row>
    <row r="44" spans="1:13" ht="13" x14ac:dyDescent="0.25">
      <c r="A44" s="29"/>
      <c r="B44" s="29" t="s">
        <v>110</v>
      </c>
      <c r="C44" s="943">
        <f>C36-C38+C40-C42</f>
        <v>0</v>
      </c>
      <c r="D44" s="943"/>
      <c r="E44" s="944"/>
      <c r="F44" s="943"/>
      <c r="G44" s="52"/>
      <c r="H44" s="138"/>
      <c r="I44" s="138"/>
      <c r="J44" s="243"/>
      <c r="K44" s="139"/>
      <c r="M44" s="140"/>
    </row>
    <row r="45" spans="1:13" ht="13" x14ac:dyDescent="0.25">
      <c r="A45" s="29"/>
      <c r="B45" s="35" t="s">
        <v>111</v>
      </c>
      <c r="C45" s="945">
        <f>C37-C39+C41-C43</f>
        <v>0</v>
      </c>
      <c r="D45" s="945"/>
      <c r="E45" s="946"/>
      <c r="F45" s="945"/>
      <c r="G45" s="53"/>
      <c r="H45" s="200"/>
      <c r="I45" s="200"/>
      <c r="J45" s="250"/>
      <c r="K45" s="139"/>
      <c r="M45" s="140"/>
    </row>
    <row r="46" spans="1:13" x14ac:dyDescent="0.25">
      <c r="A46" s="29"/>
      <c r="B46" s="13"/>
      <c r="C46" s="54"/>
      <c r="D46" s="138"/>
      <c r="E46" s="138"/>
      <c r="F46" s="138"/>
      <c r="G46" s="138"/>
      <c r="H46" s="138"/>
      <c r="I46" s="138"/>
      <c r="J46" s="138"/>
      <c r="K46" s="139"/>
      <c r="M46" s="140"/>
    </row>
    <row r="47" spans="1:13" x14ac:dyDescent="0.25">
      <c r="A47" s="35"/>
      <c r="B47" s="26"/>
      <c r="C47" s="55"/>
      <c r="D47" s="257"/>
      <c r="E47" s="55"/>
      <c r="F47" s="55"/>
      <c r="G47" s="55"/>
      <c r="H47" s="55"/>
      <c r="I47" s="200"/>
      <c r="J47" s="200"/>
      <c r="K47" s="151"/>
    </row>
    <row r="48" spans="1:13" x14ac:dyDescent="0.25">
      <c r="A48" s="67"/>
      <c r="B48" s="13"/>
      <c r="C48" s="12"/>
      <c r="D48" s="152"/>
      <c r="E48" s="12"/>
      <c r="F48" s="153"/>
      <c r="G48" s="154"/>
      <c r="H48" s="153"/>
      <c r="I48" s="138"/>
      <c r="J48" s="20"/>
      <c r="K48" s="20"/>
      <c r="L48" s="20"/>
    </row>
    <row r="49" spans="2:9" s="20" customFormat="1" x14ac:dyDescent="0.25">
      <c r="B49" s="13"/>
      <c r="C49" s="12"/>
      <c r="D49" s="152"/>
      <c r="E49" s="12"/>
      <c r="F49" s="153"/>
      <c r="G49" s="154"/>
      <c r="H49" s="153"/>
      <c r="I49" s="138"/>
    </row>
    <row r="50" spans="2:9" s="20" customFormat="1" x14ac:dyDescent="0.25">
      <c r="B50" s="13"/>
      <c r="C50" s="12"/>
      <c r="D50" s="152"/>
      <c r="E50" s="12"/>
      <c r="F50" s="153"/>
      <c r="G50" s="154"/>
      <c r="H50" s="153"/>
      <c r="I50" s="138"/>
    </row>
    <row r="51" spans="2:9" s="33" customFormat="1" ht="15" customHeight="1" x14ac:dyDescent="0.25">
      <c r="B51" s="13"/>
      <c r="C51" s="12"/>
      <c r="D51" s="152"/>
      <c r="E51" s="12"/>
      <c r="F51" s="153"/>
      <c r="G51" s="154"/>
      <c r="H51" s="153"/>
      <c r="I51" s="131"/>
    </row>
    <row r="52" spans="2:9" s="33" customFormat="1" x14ac:dyDescent="0.25">
      <c r="B52" s="13"/>
      <c r="C52" s="12"/>
      <c r="D52" s="152"/>
      <c r="E52" s="12"/>
      <c r="F52" s="153"/>
      <c r="G52" s="154"/>
      <c r="H52" s="153"/>
      <c r="I52" s="131"/>
    </row>
    <row r="53" spans="2:9" s="20" customFormat="1" x14ac:dyDescent="0.25">
      <c r="B53" s="13"/>
      <c r="C53" s="12"/>
      <c r="D53" s="152"/>
      <c r="E53" s="12"/>
      <c r="F53" s="153"/>
      <c r="G53" s="154"/>
      <c r="H53" s="153"/>
      <c r="I53" s="138"/>
    </row>
    <row r="54" spans="2:9" s="20" customFormat="1" x14ac:dyDescent="0.25">
      <c r="B54" s="13"/>
      <c r="C54" s="12"/>
      <c r="D54" s="152"/>
      <c r="E54" s="12"/>
      <c r="F54" s="153"/>
      <c r="G54" s="154"/>
      <c r="H54" s="153"/>
      <c r="I54" s="138"/>
    </row>
    <row r="55" spans="2:9" s="20" customFormat="1" x14ac:dyDescent="0.25">
      <c r="B55" s="13"/>
      <c r="C55" s="12"/>
      <c r="D55" s="152"/>
      <c r="E55" s="12"/>
      <c r="F55" s="153"/>
      <c r="G55" s="154"/>
      <c r="H55" s="153"/>
      <c r="I55" s="138"/>
    </row>
    <row r="56" spans="2:9" s="20" customFormat="1" x14ac:dyDescent="0.25">
      <c r="B56" s="13"/>
      <c r="C56" s="12"/>
      <c r="D56" s="152"/>
      <c r="E56" s="12"/>
      <c r="F56" s="153"/>
      <c r="G56" s="154"/>
      <c r="H56" s="153"/>
      <c r="I56" s="138"/>
    </row>
    <row r="57" spans="2:9" s="20" customFormat="1" x14ac:dyDescent="0.25">
      <c r="B57" s="13"/>
      <c r="C57" s="12"/>
      <c r="D57" s="152"/>
      <c r="E57" s="12"/>
      <c r="F57" s="153"/>
      <c r="G57" s="154"/>
      <c r="H57" s="153"/>
      <c r="I57" s="138"/>
    </row>
    <row r="58" spans="2:9" s="20" customFormat="1" x14ac:dyDescent="0.25">
      <c r="B58" s="13"/>
      <c r="C58" s="12"/>
      <c r="D58" s="152"/>
      <c r="E58" s="12"/>
      <c r="F58" s="153"/>
      <c r="G58" s="154"/>
      <c r="H58" s="153"/>
      <c r="I58" s="138"/>
    </row>
    <row r="59" spans="2:9" s="20" customFormat="1" x14ac:dyDescent="0.25">
      <c r="B59" s="13"/>
      <c r="C59" s="12"/>
      <c r="D59" s="152"/>
      <c r="E59" s="12"/>
      <c r="F59" s="153"/>
      <c r="G59" s="154"/>
      <c r="H59" s="153"/>
      <c r="I59" s="138"/>
    </row>
    <row r="60" spans="2:9" s="20" customFormat="1" x14ac:dyDescent="0.25">
      <c r="B60" s="13"/>
      <c r="C60" s="12"/>
      <c r="D60" s="152"/>
      <c r="E60" s="12"/>
      <c r="F60" s="153"/>
      <c r="G60" s="154"/>
      <c r="H60" s="153"/>
      <c r="I60" s="138"/>
    </row>
    <row r="61" spans="2:9" s="20" customFormat="1" x14ac:dyDescent="0.25">
      <c r="B61" s="13"/>
      <c r="C61" s="12"/>
      <c r="D61" s="152"/>
      <c r="E61" s="12"/>
      <c r="F61" s="153"/>
      <c r="G61" s="154"/>
      <c r="H61" s="153"/>
      <c r="I61" s="138"/>
    </row>
    <row r="62" spans="2:9" s="20" customFormat="1" x14ac:dyDescent="0.25">
      <c r="B62" s="13"/>
      <c r="C62" s="12"/>
      <c r="D62" s="152"/>
      <c r="E62" s="12"/>
      <c r="F62" s="153"/>
      <c r="G62" s="154"/>
      <c r="H62" s="153"/>
      <c r="I62" s="138"/>
    </row>
    <row r="63" spans="2:9" s="20" customFormat="1" x14ac:dyDescent="0.25">
      <c r="B63" s="13"/>
      <c r="C63" s="12"/>
      <c r="D63" s="152"/>
      <c r="E63" s="12"/>
      <c r="F63" s="153"/>
      <c r="G63" s="154"/>
      <c r="H63" s="153"/>
      <c r="I63" s="138"/>
    </row>
    <row r="64" spans="2:9" s="20" customFormat="1" x14ac:dyDescent="0.25">
      <c r="B64" s="13"/>
      <c r="C64" s="12"/>
      <c r="D64" s="152"/>
      <c r="E64" s="12"/>
      <c r="F64" s="153"/>
      <c r="G64" s="154"/>
      <c r="H64" s="153"/>
      <c r="I64" s="138"/>
    </row>
    <row r="65" spans="2:9" s="20" customFormat="1" x14ac:dyDescent="0.25">
      <c r="B65" s="13"/>
      <c r="C65" s="12"/>
      <c r="D65" s="152"/>
      <c r="E65" s="12"/>
      <c r="F65" s="153"/>
      <c r="G65" s="154"/>
      <c r="H65" s="153"/>
      <c r="I65" s="138"/>
    </row>
    <row r="66" spans="2:9" s="20" customFormat="1" x14ac:dyDescent="0.25">
      <c r="B66" s="13"/>
      <c r="C66" s="12"/>
      <c r="D66" s="152"/>
      <c r="E66" s="12"/>
      <c r="F66" s="153"/>
      <c r="G66" s="154"/>
      <c r="H66" s="153"/>
      <c r="I66" s="138"/>
    </row>
    <row r="67" spans="2:9" s="20" customFormat="1" x14ac:dyDescent="0.25">
      <c r="B67" s="13"/>
      <c r="C67" s="12"/>
      <c r="D67" s="152"/>
      <c r="E67" s="12"/>
      <c r="F67" s="153"/>
      <c r="G67" s="154"/>
      <c r="H67" s="153"/>
      <c r="I67" s="138"/>
    </row>
    <row r="68" spans="2:9" s="20" customFormat="1" x14ac:dyDescent="0.25">
      <c r="B68" s="13"/>
      <c r="C68" s="12"/>
      <c r="D68" s="152"/>
      <c r="E68" s="12"/>
      <c r="F68" s="153"/>
      <c r="G68" s="154"/>
      <c r="H68" s="153"/>
      <c r="I68" s="138"/>
    </row>
    <row r="69" spans="2:9" s="20" customFormat="1" x14ac:dyDescent="0.25">
      <c r="B69" s="13"/>
      <c r="C69" s="12"/>
      <c r="D69" s="152"/>
      <c r="E69" s="12"/>
      <c r="F69" s="153"/>
      <c r="G69" s="154"/>
      <c r="H69" s="153"/>
      <c r="I69" s="138"/>
    </row>
    <row r="70" spans="2:9" s="20" customFormat="1" x14ac:dyDescent="0.25">
      <c r="B70" s="13"/>
      <c r="C70" s="12"/>
      <c r="D70" s="152"/>
      <c r="E70" s="12"/>
      <c r="F70" s="153"/>
      <c r="G70" s="154"/>
      <c r="H70" s="153"/>
      <c r="I70" s="138"/>
    </row>
    <row r="71" spans="2:9" s="20" customFormat="1" x14ac:dyDescent="0.25">
      <c r="B71" s="13"/>
      <c r="C71" s="12"/>
      <c r="D71" s="152"/>
      <c r="E71" s="12"/>
      <c r="F71" s="153"/>
      <c r="G71" s="154"/>
      <c r="H71" s="153"/>
      <c r="I71" s="138"/>
    </row>
    <row r="72" spans="2:9" s="20" customFormat="1" x14ac:dyDescent="0.25">
      <c r="B72" s="13"/>
      <c r="C72" s="12"/>
      <c r="D72" s="152"/>
      <c r="E72" s="12"/>
      <c r="F72" s="153"/>
      <c r="G72" s="154"/>
      <c r="H72" s="153"/>
      <c r="I72" s="138"/>
    </row>
    <row r="73" spans="2:9" s="20" customFormat="1" x14ac:dyDescent="0.25">
      <c r="B73" s="13"/>
      <c r="C73" s="12"/>
      <c r="D73" s="152"/>
      <c r="E73" s="12"/>
      <c r="F73" s="153"/>
      <c r="G73" s="154"/>
      <c r="H73" s="153"/>
      <c r="I73" s="138"/>
    </row>
    <row r="74" spans="2:9" s="20" customFormat="1" x14ac:dyDescent="0.25">
      <c r="B74" s="13"/>
      <c r="C74" s="12"/>
      <c r="D74" s="152"/>
      <c r="E74" s="12"/>
      <c r="F74" s="153"/>
      <c r="G74" s="154"/>
      <c r="H74" s="153"/>
      <c r="I74" s="138"/>
    </row>
    <row r="75" spans="2:9" s="20" customFormat="1" x14ac:dyDescent="0.25">
      <c r="B75" s="13"/>
      <c r="C75" s="12"/>
      <c r="D75" s="152"/>
      <c r="E75" s="12"/>
      <c r="F75" s="153"/>
      <c r="G75" s="154"/>
      <c r="H75" s="153"/>
      <c r="I75" s="138"/>
    </row>
    <row r="76" spans="2:9" s="20" customFormat="1" x14ac:dyDescent="0.25">
      <c r="B76" s="13"/>
      <c r="C76" s="12"/>
      <c r="D76" s="152"/>
      <c r="E76" s="12"/>
      <c r="F76" s="153"/>
      <c r="G76" s="154"/>
      <c r="H76" s="153"/>
      <c r="I76" s="138"/>
    </row>
    <row r="77" spans="2:9" s="20" customFormat="1" x14ac:dyDescent="0.25">
      <c r="B77" s="13"/>
      <c r="C77" s="12"/>
      <c r="D77" s="152"/>
      <c r="E77" s="12"/>
      <c r="F77" s="153"/>
      <c r="G77" s="154"/>
      <c r="H77" s="153"/>
      <c r="I77" s="138"/>
    </row>
    <row r="78" spans="2:9" s="20" customFormat="1" x14ac:dyDescent="0.25">
      <c r="B78" s="13"/>
      <c r="C78" s="12"/>
      <c r="D78" s="152"/>
      <c r="E78" s="12"/>
      <c r="F78" s="153"/>
      <c r="G78" s="154"/>
      <c r="H78" s="153"/>
      <c r="I78" s="138"/>
    </row>
    <row r="79" spans="2:9" s="20" customFormat="1" x14ac:dyDescent="0.25">
      <c r="B79" s="13"/>
      <c r="C79" s="12"/>
      <c r="D79" s="152"/>
      <c r="E79" s="12"/>
      <c r="F79" s="153"/>
      <c r="G79" s="154"/>
      <c r="H79" s="153"/>
      <c r="I79" s="138"/>
    </row>
    <row r="80" spans="2:9" s="20" customFormat="1" x14ac:dyDescent="0.25">
      <c r="B80" s="13"/>
      <c r="C80" s="12"/>
      <c r="D80" s="152"/>
      <c r="E80" s="12"/>
      <c r="F80" s="153"/>
      <c r="G80" s="154"/>
      <c r="H80" s="153"/>
      <c r="I80" s="138"/>
    </row>
    <row r="81" spans="2:9" s="20" customFormat="1" x14ac:dyDescent="0.25">
      <c r="B81" s="13"/>
      <c r="C81" s="12"/>
      <c r="D81" s="155"/>
      <c r="E81" s="156"/>
      <c r="F81" s="181"/>
      <c r="G81" s="158"/>
      <c r="H81" s="181"/>
      <c r="I81" s="138"/>
    </row>
    <row r="82" spans="2:9" s="20" customFormat="1" x14ac:dyDescent="0.25">
      <c r="B82" s="13"/>
      <c r="C82" s="12"/>
      <c r="D82" s="155"/>
      <c r="E82" s="155"/>
      <c r="F82" s="155"/>
      <c r="G82" s="155"/>
      <c r="H82" s="155"/>
      <c r="I82" s="138"/>
    </row>
    <row r="83" spans="2:9" s="20" customFormat="1" x14ac:dyDescent="0.25">
      <c r="B83" s="13"/>
      <c r="C83" s="12"/>
      <c r="D83" s="155"/>
      <c r="E83" s="155"/>
      <c r="F83" s="155"/>
      <c r="G83" s="155"/>
      <c r="H83" s="155"/>
      <c r="I83" s="138"/>
    </row>
    <row r="84" spans="2:9" s="20" customFormat="1" x14ac:dyDescent="0.25">
      <c r="B84" s="13"/>
      <c r="C84" s="12"/>
      <c r="D84" s="159"/>
      <c r="E84" s="182"/>
      <c r="F84" s="155"/>
      <c r="G84" s="155"/>
      <c r="H84" s="155"/>
      <c r="I84" s="138"/>
    </row>
    <row r="85" spans="2:9" s="20" customFormat="1" x14ac:dyDescent="0.25">
      <c r="B85" s="13"/>
      <c r="C85" s="12"/>
      <c r="D85" s="156"/>
      <c r="E85" s="182"/>
      <c r="F85" s="155"/>
      <c r="G85" s="155"/>
      <c r="H85" s="155"/>
      <c r="I85" s="138"/>
    </row>
    <row r="86" spans="2:9" s="20" customFormat="1" x14ac:dyDescent="0.25">
      <c r="B86" s="13"/>
      <c r="C86" s="12"/>
      <c r="D86" s="155"/>
      <c r="E86" s="182"/>
      <c r="F86" s="155"/>
      <c r="G86" s="155"/>
      <c r="H86" s="155"/>
      <c r="I86" s="138"/>
    </row>
    <row r="87" spans="2:9" s="20" customFormat="1" ht="14" x14ac:dyDescent="0.25">
      <c r="B87" s="155"/>
      <c r="C87" s="258"/>
      <c r="D87" s="161"/>
      <c r="E87" s="161"/>
      <c r="F87" s="161"/>
      <c r="G87" s="161"/>
      <c r="H87" s="161"/>
      <c r="I87" s="138"/>
    </row>
    <row r="88" spans="2:9" s="20" customFormat="1" ht="14" x14ac:dyDescent="0.25">
      <c r="B88" s="33"/>
      <c r="C88" s="108"/>
      <c r="D88" s="161"/>
      <c r="E88" s="161"/>
      <c r="F88" s="161"/>
      <c r="G88" s="161"/>
      <c r="H88" s="161"/>
      <c r="I88" s="138"/>
    </row>
    <row r="89" spans="2:9" s="20" customFormat="1" ht="14" x14ac:dyDescent="0.25">
      <c r="B89" s="33"/>
      <c r="C89" s="108"/>
      <c r="D89" s="162"/>
      <c r="E89" s="183"/>
      <c r="F89" s="161"/>
      <c r="G89" s="161"/>
      <c r="H89" s="161"/>
      <c r="I89" s="138"/>
    </row>
    <row r="90" spans="2:9" s="20" customFormat="1" ht="14" x14ac:dyDescent="0.25">
      <c r="B90" s="159"/>
      <c r="C90" s="182"/>
      <c r="D90" s="164"/>
      <c r="E90" s="183"/>
      <c r="F90" s="161"/>
      <c r="G90" s="161"/>
      <c r="H90" s="161"/>
      <c r="I90" s="138"/>
    </row>
    <row r="91" spans="2:9" s="20" customFormat="1" ht="14" x14ac:dyDescent="0.25">
      <c r="B91" s="165"/>
      <c r="C91" s="182"/>
      <c r="D91" s="161"/>
      <c r="E91" s="183"/>
      <c r="F91" s="161"/>
      <c r="G91" s="161"/>
      <c r="H91" s="161"/>
      <c r="I91" s="138"/>
    </row>
    <row r="92" spans="2:9" s="20" customFormat="1" x14ac:dyDescent="0.25">
      <c r="C92" s="182"/>
      <c r="I92" s="138"/>
    </row>
    <row r="93" spans="2:9" s="20" customFormat="1" x14ac:dyDescent="0.25">
      <c r="C93" s="231"/>
      <c r="I93" s="138"/>
    </row>
    <row r="94" spans="2:9" s="20" customFormat="1" x14ac:dyDescent="0.25">
      <c r="C94" s="231"/>
      <c r="I94" s="138"/>
    </row>
    <row r="95" spans="2:9" s="20" customFormat="1" x14ac:dyDescent="0.25">
      <c r="C95" s="231"/>
      <c r="I95" s="138"/>
    </row>
    <row r="96" spans="2:9" s="20" customFormat="1" x14ac:dyDescent="0.25">
      <c r="C96" s="231"/>
      <c r="I96" s="138"/>
    </row>
    <row r="97" spans="3:9" s="20" customFormat="1" x14ac:dyDescent="0.25">
      <c r="C97" s="231"/>
      <c r="I97" s="138"/>
    </row>
    <row r="98" spans="3:9" s="20" customFormat="1" x14ac:dyDescent="0.25">
      <c r="C98" s="231"/>
      <c r="I98" s="138"/>
    </row>
    <row r="99" spans="3:9" s="20" customFormat="1" x14ac:dyDescent="0.25">
      <c r="C99" s="231"/>
      <c r="I99" s="138"/>
    </row>
    <row r="100" spans="3:9" s="20" customFormat="1" x14ac:dyDescent="0.25">
      <c r="C100" s="231"/>
      <c r="I100" s="138"/>
    </row>
    <row r="101" spans="3:9" s="20" customFormat="1" x14ac:dyDescent="0.25">
      <c r="C101" s="231"/>
      <c r="I101" s="138"/>
    </row>
    <row r="102" spans="3:9" s="20" customFormat="1" x14ac:dyDescent="0.25">
      <c r="C102" s="231"/>
      <c r="I102" s="138"/>
    </row>
    <row r="103" spans="3:9" s="20" customFormat="1" x14ac:dyDescent="0.25">
      <c r="C103" s="231"/>
      <c r="I103" s="138"/>
    </row>
    <row r="104" spans="3:9" s="20" customFormat="1" x14ac:dyDescent="0.25">
      <c r="C104" s="231"/>
      <c r="I104" s="138"/>
    </row>
    <row r="105" spans="3:9" s="20" customFormat="1" x14ac:dyDescent="0.25">
      <c r="C105" s="231"/>
      <c r="I105" s="138"/>
    </row>
    <row r="106" spans="3:9" s="20" customFormat="1" x14ac:dyDescent="0.25">
      <c r="C106" s="231"/>
      <c r="I106" s="138"/>
    </row>
    <row r="107" spans="3:9" s="20" customFormat="1" x14ac:dyDescent="0.25">
      <c r="C107" s="231"/>
      <c r="I107" s="138"/>
    </row>
    <row r="108" spans="3:9" s="20" customFormat="1" x14ac:dyDescent="0.25">
      <c r="C108" s="231"/>
      <c r="I108" s="138"/>
    </row>
    <row r="109" spans="3:9" s="20" customFormat="1" x14ac:dyDescent="0.25">
      <c r="C109" s="231"/>
      <c r="I109" s="138"/>
    </row>
    <row r="110" spans="3:9" s="20" customFormat="1" x14ac:dyDescent="0.25">
      <c r="C110" s="231"/>
      <c r="I110" s="138"/>
    </row>
    <row r="111" spans="3:9" s="20" customFormat="1" x14ac:dyDescent="0.25">
      <c r="C111" s="231"/>
      <c r="I111" s="138"/>
    </row>
    <row r="112" spans="3:9" s="20" customFormat="1" x14ac:dyDescent="0.25">
      <c r="C112" s="231"/>
      <c r="I112" s="138"/>
    </row>
    <row r="113" spans="3:9" s="20" customFormat="1" x14ac:dyDescent="0.25">
      <c r="C113" s="231"/>
      <c r="I113" s="138"/>
    </row>
    <row r="114" spans="3:9" s="20" customFormat="1" x14ac:dyDescent="0.25">
      <c r="C114" s="231"/>
      <c r="I114" s="138"/>
    </row>
    <row r="115" spans="3:9" s="20" customFormat="1" x14ac:dyDescent="0.25">
      <c r="C115" s="231"/>
      <c r="I115" s="138"/>
    </row>
    <row r="116" spans="3:9" s="20" customFormat="1" x14ac:dyDescent="0.25">
      <c r="C116" s="231"/>
      <c r="I116" s="138"/>
    </row>
    <row r="117" spans="3:9" s="20" customFormat="1" x14ac:dyDescent="0.25">
      <c r="C117" s="231"/>
      <c r="I117" s="138"/>
    </row>
    <row r="118" spans="3:9" s="20" customFormat="1" x14ac:dyDescent="0.25">
      <c r="C118" s="231"/>
      <c r="I118" s="138"/>
    </row>
    <row r="119" spans="3:9" s="20" customFormat="1" x14ac:dyDescent="0.25">
      <c r="C119" s="231"/>
      <c r="I119" s="138"/>
    </row>
    <row r="120" spans="3:9" s="20" customFormat="1" x14ac:dyDescent="0.25">
      <c r="C120" s="231"/>
      <c r="I120" s="138"/>
    </row>
    <row r="121" spans="3:9" s="20" customFormat="1" x14ac:dyDescent="0.25">
      <c r="C121" s="231"/>
      <c r="I121" s="138"/>
    </row>
    <row r="122" spans="3:9" s="20" customFormat="1" x14ac:dyDescent="0.25">
      <c r="C122" s="231"/>
      <c r="I122" s="138"/>
    </row>
    <row r="123" spans="3:9" s="20" customFormat="1" x14ac:dyDescent="0.25">
      <c r="C123" s="231"/>
      <c r="I123" s="138"/>
    </row>
    <row r="124" spans="3:9" s="20" customFormat="1" x14ac:dyDescent="0.25">
      <c r="C124" s="231"/>
      <c r="I124" s="138"/>
    </row>
    <row r="125" spans="3:9" s="20" customFormat="1" x14ac:dyDescent="0.25">
      <c r="C125" s="231"/>
      <c r="I125" s="138"/>
    </row>
    <row r="126" spans="3:9" s="20" customFormat="1" x14ac:dyDescent="0.25">
      <c r="C126" s="231"/>
      <c r="I126" s="138"/>
    </row>
    <row r="127" spans="3:9" s="20" customFormat="1" x14ac:dyDescent="0.25">
      <c r="C127" s="231"/>
      <c r="I127" s="138"/>
    </row>
    <row r="128" spans="3:9" s="20" customFormat="1" x14ac:dyDescent="0.25">
      <c r="C128" s="231"/>
      <c r="I128" s="138"/>
    </row>
    <row r="129" spans="3:9" s="20" customFormat="1" x14ac:dyDescent="0.25">
      <c r="C129" s="231"/>
      <c r="I129" s="138"/>
    </row>
    <row r="130" spans="3:9" s="20" customFormat="1" x14ac:dyDescent="0.25">
      <c r="C130" s="231"/>
      <c r="I130" s="138"/>
    </row>
    <row r="131" spans="3:9" s="20" customFormat="1" x14ac:dyDescent="0.25">
      <c r="C131" s="231"/>
      <c r="I131" s="138"/>
    </row>
    <row r="132" spans="3:9" s="20" customFormat="1" x14ac:dyDescent="0.25">
      <c r="C132" s="231"/>
      <c r="I132" s="138"/>
    </row>
    <row r="133" spans="3:9" s="20" customFormat="1" x14ac:dyDescent="0.25">
      <c r="C133" s="231"/>
      <c r="I133" s="138"/>
    </row>
    <row r="134" spans="3:9" s="20" customFormat="1" x14ac:dyDescent="0.25">
      <c r="C134" s="231"/>
      <c r="I134" s="138"/>
    </row>
    <row r="135" spans="3:9" s="20" customFormat="1" x14ac:dyDescent="0.25">
      <c r="C135" s="231"/>
      <c r="I135" s="138"/>
    </row>
    <row r="136" spans="3:9" s="20" customFormat="1" x14ac:dyDescent="0.25">
      <c r="C136" s="231"/>
      <c r="I136" s="138"/>
    </row>
    <row r="137" spans="3:9" s="20" customFormat="1" x14ac:dyDescent="0.25">
      <c r="C137" s="231"/>
      <c r="I137" s="138"/>
    </row>
    <row r="138" spans="3:9" s="20" customFormat="1" x14ac:dyDescent="0.25">
      <c r="C138" s="231"/>
      <c r="I138" s="138"/>
    </row>
    <row r="139" spans="3:9" s="20" customFormat="1" x14ac:dyDescent="0.25">
      <c r="C139" s="231"/>
      <c r="I139" s="138"/>
    </row>
    <row r="140" spans="3:9" s="20" customFormat="1" x14ac:dyDescent="0.25">
      <c r="C140" s="231"/>
      <c r="I140" s="138"/>
    </row>
    <row r="141" spans="3:9" s="20" customFormat="1" x14ac:dyDescent="0.25">
      <c r="C141" s="231"/>
      <c r="I141" s="138"/>
    </row>
    <row r="142" spans="3:9" s="20" customFormat="1" x14ac:dyDescent="0.25">
      <c r="C142" s="231"/>
      <c r="I142" s="138"/>
    </row>
    <row r="143" spans="3:9" s="20" customFormat="1" x14ac:dyDescent="0.25">
      <c r="C143" s="231"/>
      <c r="I143" s="138"/>
    </row>
    <row r="144" spans="3:9" s="20" customFormat="1" x14ac:dyDescent="0.25">
      <c r="C144" s="231"/>
      <c r="I144" s="138"/>
    </row>
    <row r="145" spans="3:9" s="20" customFormat="1" x14ac:dyDescent="0.25">
      <c r="C145" s="231"/>
      <c r="I145" s="138"/>
    </row>
    <row r="146" spans="3:9" s="20" customFormat="1" x14ac:dyDescent="0.25">
      <c r="C146" s="231"/>
      <c r="I146" s="138"/>
    </row>
    <row r="147" spans="3:9" s="20" customFormat="1" x14ac:dyDescent="0.25">
      <c r="C147" s="231"/>
      <c r="I147" s="138"/>
    </row>
    <row r="148" spans="3:9" s="20" customFormat="1" x14ac:dyDescent="0.25">
      <c r="C148" s="231"/>
      <c r="I148" s="138"/>
    </row>
    <row r="149" spans="3:9" s="20" customFormat="1" x14ac:dyDescent="0.25">
      <c r="C149" s="231"/>
      <c r="I149" s="138"/>
    </row>
    <row r="150" spans="3:9" s="20" customFormat="1" x14ac:dyDescent="0.25">
      <c r="C150" s="231"/>
      <c r="I150" s="138"/>
    </row>
    <row r="151" spans="3:9" s="20" customFormat="1" x14ac:dyDescent="0.25">
      <c r="C151" s="231"/>
      <c r="I151" s="138"/>
    </row>
    <row r="152" spans="3:9" s="20" customFormat="1" x14ac:dyDescent="0.25">
      <c r="C152" s="231"/>
      <c r="I152" s="138"/>
    </row>
    <row r="153" spans="3:9" s="20" customFormat="1" x14ac:dyDescent="0.25">
      <c r="C153" s="231"/>
      <c r="I153" s="138"/>
    </row>
    <row r="154" spans="3:9" s="20" customFormat="1" x14ac:dyDescent="0.25">
      <c r="C154" s="231"/>
      <c r="I154" s="138"/>
    </row>
    <row r="155" spans="3:9" s="20" customFormat="1" x14ac:dyDescent="0.25">
      <c r="C155" s="231"/>
      <c r="I155" s="138"/>
    </row>
    <row r="156" spans="3:9" s="20" customFormat="1" x14ac:dyDescent="0.25">
      <c r="C156" s="231"/>
      <c r="I156" s="138"/>
    </row>
    <row r="157" spans="3:9" s="20" customFormat="1" x14ac:dyDescent="0.25">
      <c r="C157" s="231"/>
      <c r="I157" s="138"/>
    </row>
    <row r="158" spans="3:9" s="20" customFormat="1" x14ac:dyDescent="0.25">
      <c r="C158" s="231"/>
      <c r="I158" s="138"/>
    </row>
    <row r="159" spans="3:9" s="20" customFormat="1" x14ac:dyDescent="0.25">
      <c r="C159" s="231"/>
      <c r="I159" s="138"/>
    </row>
    <row r="160" spans="3:9" s="20" customFormat="1" x14ac:dyDescent="0.25">
      <c r="C160" s="231"/>
      <c r="I160" s="138"/>
    </row>
    <row r="161" spans="3:9" s="20" customFormat="1" x14ac:dyDescent="0.25">
      <c r="C161" s="231"/>
      <c r="I161" s="138"/>
    </row>
    <row r="162" spans="3:9" s="20" customFormat="1" x14ac:dyDescent="0.25">
      <c r="C162" s="231"/>
      <c r="I162" s="138"/>
    </row>
    <row r="163" spans="3:9" s="20" customFormat="1" x14ac:dyDescent="0.25">
      <c r="C163" s="231"/>
      <c r="I163" s="138"/>
    </row>
    <row r="164" spans="3:9" s="20" customFormat="1" x14ac:dyDescent="0.25">
      <c r="C164" s="231"/>
      <c r="I164" s="138"/>
    </row>
    <row r="165" spans="3:9" s="20" customFormat="1" x14ac:dyDescent="0.25">
      <c r="C165" s="231"/>
      <c r="I165" s="138"/>
    </row>
    <row r="166" spans="3:9" s="20" customFormat="1" x14ac:dyDescent="0.25">
      <c r="C166" s="231"/>
      <c r="I166" s="138"/>
    </row>
    <row r="167" spans="3:9" s="20" customFormat="1" x14ac:dyDescent="0.25">
      <c r="C167" s="231"/>
      <c r="I167" s="138"/>
    </row>
    <row r="168" spans="3:9" s="20" customFormat="1" x14ac:dyDescent="0.25">
      <c r="C168" s="231"/>
      <c r="I168" s="138"/>
    </row>
    <row r="169" spans="3:9" s="20" customFormat="1" x14ac:dyDescent="0.25">
      <c r="C169" s="231"/>
      <c r="I169" s="138"/>
    </row>
    <row r="170" spans="3:9" s="20" customFormat="1" x14ac:dyDescent="0.25">
      <c r="C170" s="231"/>
      <c r="I170" s="138"/>
    </row>
    <row r="171" spans="3:9" s="20" customFormat="1" x14ac:dyDescent="0.25">
      <c r="C171" s="231"/>
      <c r="I171" s="138"/>
    </row>
    <row r="172" spans="3:9" s="20" customFormat="1" x14ac:dyDescent="0.25">
      <c r="C172" s="231"/>
      <c r="I172" s="138"/>
    </row>
    <row r="173" spans="3:9" s="20" customFormat="1" x14ac:dyDescent="0.25">
      <c r="C173" s="231"/>
      <c r="I173" s="138"/>
    </row>
    <row r="174" spans="3:9" s="20" customFormat="1" x14ac:dyDescent="0.25">
      <c r="C174" s="231"/>
      <c r="I174" s="138"/>
    </row>
    <row r="175" spans="3:9" s="20" customFormat="1" x14ac:dyDescent="0.25">
      <c r="C175" s="231"/>
      <c r="I175" s="138"/>
    </row>
    <row r="176" spans="3:9" s="20" customFormat="1" x14ac:dyDescent="0.25">
      <c r="C176" s="231"/>
      <c r="I176" s="138"/>
    </row>
    <row r="177" spans="3:9" s="20" customFormat="1" x14ac:dyDescent="0.25">
      <c r="C177" s="231"/>
      <c r="I177" s="138"/>
    </row>
    <row r="178" spans="3:9" s="20" customFormat="1" x14ac:dyDescent="0.25">
      <c r="C178" s="231"/>
      <c r="I178" s="138"/>
    </row>
    <row r="179" spans="3:9" s="20" customFormat="1" x14ac:dyDescent="0.25">
      <c r="C179" s="231"/>
      <c r="I179" s="138"/>
    </row>
    <row r="180" spans="3:9" s="20" customFormat="1" x14ac:dyDescent="0.25">
      <c r="C180" s="231"/>
      <c r="I180" s="138"/>
    </row>
    <row r="181" spans="3:9" s="20" customFormat="1" x14ac:dyDescent="0.25">
      <c r="C181" s="231"/>
      <c r="I181" s="138"/>
    </row>
    <row r="182" spans="3:9" s="20" customFormat="1" x14ac:dyDescent="0.25">
      <c r="C182" s="231"/>
      <c r="I182" s="138"/>
    </row>
    <row r="183" spans="3:9" s="20" customFormat="1" x14ac:dyDescent="0.25">
      <c r="C183" s="231"/>
      <c r="I183" s="138"/>
    </row>
    <row r="184" spans="3:9" s="20" customFormat="1" x14ac:dyDescent="0.25">
      <c r="C184" s="231"/>
      <c r="I184" s="138"/>
    </row>
    <row r="185" spans="3:9" s="20" customFormat="1" x14ac:dyDescent="0.25">
      <c r="C185" s="231"/>
      <c r="I185" s="138"/>
    </row>
    <row r="186" spans="3:9" s="20" customFormat="1" x14ac:dyDescent="0.25">
      <c r="C186" s="231"/>
      <c r="I186" s="138"/>
    </row>
    <row r="187" spans="3:9" s="20" customFormat="1" x14ac:dyDescent="0.25">
      <c r="C187" s="231"/>
      <c r="I187" s="138"/>
    </row>
    <row r="188" spans="3:9" s="20" customFormat="1" x14ac:dyDescent="0.25">
      <c r="C188" s="231"/>
      <c r="I188" s="138"/>
    </row>
    <row r="189" spans="3:9" s="20" customFormat="1" x14ac:dyDescent="0.25">
      <c r="C189" s="231"/>
      <c r="I189" s="138"/>
    </row>
    <row r="190" spans="3:9" s="20" customFormat="1" x14ac:dyDescent="0.25">
      <c r="C190" s="231"/>
      <c r="I190" s="138"/>
    </row>
    <row r="191" spans="3:9" s="20" customFormat="1" x14ac:dyDescent="0.25">
      <c r="C191" s="231"/>
      <c r="I191" s="138"/>
    </row>
    <row r="192" spans="3:9" s="20" customFormat="1" x14ac:dyDescent="0.25">
      <c r="C192" s="231"/>
      <c r="I192" s="138"/>
    </row>
    <row r="193" spans="3:9" s="20" customFormat="1" x14ac:dyDescent="0.25">
      <c r="C193" s="231"/>
      <c r="I193" s="138"/>
    </row>
    <row r="194" spans="3:9" s="20" customFormat="1" x14ac:dyDescent="0.25">
      <c r="C194" s="231"/>
      <c r="I194" s="138"/>
    </row>
    <row r="195" spans="3:9" s="20" customFormat="1" x14ac:dyDescent="0.25">
      <c r="C195" s="231"/>
      <c r="I195" s="138"/>
    </row>
    <row r="196" spans="3:9" s="20" customFormat="1" x14ac:dyDescent="0.25">
      <c r="C196" s="231"/>
      <c r="I196" s="138"/>
    </row>
    <row r="197" spans="3:9" s="20" customFormat="1" x14ac:dyDescent="0.25">
      <c r="C197" s="231"/>
      <c r="I197" s="138"/>
    </row>
    <row r="198" spans="3:9" s="20" customFormat="1" x14ac:dyDescent="0.25">
      <c r="C198" s="231"/>
      <c r="I198" s="138"/>
    </row>
    <row r="199" spans="3:9" s="20" customFormat="1" x14ac:dyDescent="0.25">
      <c r="C199" s="231"/>
      <c r="I199" s="138"/>
    </row>
    <row r="200" spans="3:9" s="20" customFormat="1" x14ac:dyDescent="0.25">
      <c r="C200" s="231"/>
      <c r="I200" s="138"/>
    </row>
    <row r="201" spans="3:9" s="20" customFormat="1" x14ac:dyDescent="0.25">
      <c r="C201" s="231"/>
      <c r="I201" s="138"/>
    </row>
    <row r="202" spans="3:9" s="20" customFormat="1" x14ac:dyDescent="0.25">
      <c r="C202" s="231"/>
      <c r="I202" s="138"/>
    </row>
    <row r="203" spans="3:9" s="20" customFormat="1" x14ac:dyDescent="0.25">
      <c r="C203" s="231"/>
      <c r="I203" s="138"/>
    </row>
    <row r="204" spans="3:9" s="20" customFormat="1" x14ac:dyDescent="0.25">
      <c r="C204" s="231"/>
      <c r="I204" s="138"/>
    </row>
    <row r="205" spans="3:9" s="20" customFormat="1" x14ac:dyDescent="0.25">
      <c r="C205" s="231"/>
      <c r="I205" s="138"/>
    </row>
    <row r="206" spans="3:9" s="20" customFormat="1" x14ac:dyDescent="0.25">
      <c r="C206" s="231"/>
      <c r="I206" s="138"/>
    </row>
    <row r="207" spans="3:9" s="20" customFormat="1" x14ac:dyDescent="0.25">
      <c r="C207" s="231"/>
      <c r="I207" s="138"/>
    </row>
    <row r="208" spans="3:9" s="20" customFormat="1" x14ac:dyDescent="0.25">
      <c r="C208" s="231"/>
      <c r="I208" s="138"/>
    </row>
    <row r="209" spans="3:9" s="20" customFormat="1" x14ac:dyDescent="0.25">
      <c r="C209" s="231"/>
      <c r="I209" s="138"/>
    </row>
    <row r="210" spans="3:9" s="20" customFormat="1" x14ac:dyDescent="0.25">
      <c r="C210" s="231"/>
      <c r="I210" s="138"/>
    </row>
    <row r="211" spans="3:9" s="20" customFormat="1" x14ac:dyDescent="0.25">
      <c r="C211" s="231"/>
      <c r="I211" s="138"/>
    </row>
    <row r="212" spans="3:9" s="20" customFormat="1" x14ac:dyDescent="0.25">
      <c r="C212" s="231"/>
      <c r="I212" s="138"/>
    </row>
    <row r="213" spans="3:9" s="20" customFormat="1" x14ac:dyDescent="0.25">
      <c r="C213" s="231"/>
      <c r="I213" s="138"/>
    </row>
    <row r="214" spans="3:9" s="20" customFormat="1" x14ac:dyDescent="0.25">
      <c r="C214" s="231"/>
      <c r="I214" s="138"/>
    </row>
    <row r="215" spans="3:9" s="20" customFormat="1" x14ac:dyDescent="0.25">
      <c r="C215" s="231"/>
      <c r="I215" s="138"/>
    </row>
    <row r="216" spans="3:9" s="20" customFormat="1" x14ac:dyDescent="0.25">
      <c r="C216" s="231"/>
      <c r="I216" s="138"/>
    </row>
    <row r="217" spans="3:9" s="20" customFormat="1" x14ac:dyDescent="0.25">
      <c r="C217" s="231"/>
      <c r="I217" s="138"/>
    </row>
    <row r="218" spans="3:9" s="20" customFormat="1" x14ac:dyDescent="0.25">
      <c r="C218" s="231"/>
      <c r="I218" s="138"/>
    </row>
    <row r="219" spans="3:9" s="20" customFormat="1" x14ac:dyDescent="0.25">
      <c r="C219" s="231"/>
      <c r="I219" s="138"/>
    </row>
    <row r="220" spans="3:9" s="20" customFormat="1" x14ac:dyDescent="0.25">
      <c r="C220" s="231"/>
      <c r="I220" s="138"/>
    </row>
    <row r="221" spans="3:9" s="20" customFormat="1" x14ac:dyDescent="0.25">
      <c r="C221" s="231"/>
      <c r="I221" s="138"/>
    </row>
    <row r="222" spans="3:9" s="20" customFormat="1" x14ac:dyDescent="0.25">
      <c r="C222" s="231"/>
      <c r="I222" s="138"/>
    </row>
    <row r="223" spans="3:9" s="20" customFormat="1" x14ac:dyDescent="0.25">
      <c r="C223" s="231"/>
      <c r="I223" s="138"/>
    </row>
    <row r="224" spans="3:9" s="20" customFormat="1" x14ac:dyDescent="0.25">
      <c r="C224" s="231"/>
      <c r="I224" s="138"/>
    </row>
    <row r="225" spans="3:9" s="20" customFormat="1" x14ac:dyDescent="0.25">
      <c r="C225" s="231"/>
      <c r="I225" s="138"/>
    </row>
    <row r="226" spans="3:9" s="20" customFormat="1" x14ac:dyDescent="0.25">
      <c r="C226" s="231"/>
      <c r="I226" s="138"/>
    </row>
    <row r="227" spans="3:9" s="20" customFormat="1" x14ac:dyDescent="0.25">
      <c r="C227" s="231"/>
      <c r="I227" s="138"/>
    </row>
    <row r="228" spans="3:9" s="20" customFormat="1" x14ac:dyDescent="0.25">
      <c r="C228" s="231"/>
      <c r="I228" s="138"/>
    </row>
    <row r="229" spans="3:9" s="20" customFormat="1" x14ac:dyDescent="0.25">
      <c r="C229" s="231"/>
      <c r="I229" s="138"/>
    </row>
    <row r="230" spans="3:9" s="20" customFormat="1" x14ac:dyDescent="0.25">
      <c r="C230" s="231"/>
      <c r="I230" s="138"/>
    </row>
    <row r="231" spans="3:9" s="20" customFormat="1" x14ac:dyDescent="0.25">
      <c r="C231" s="231"/>
      <c r="I231" s="138"/>
    </row>
    <row r="232" spans="3:9" s="20" customFormat="1" x14ac:dyDescent="0.25">
      <c r="C232" s="231"/>
      <c r="I232" s="138"/>
    </row>
    <row r="233" spans="3:9" s="20" customFormat="1" x14ac:dyDescent="0.25">
      <c r="C233" s="231"/>
      <c r="I233" s="138"/>
    </row>
    <row r="234" spans="3:9" s="20" customFormat="1" x14ac:dyDescent="0.25">
      <c r="C234" s="231"/>
      <c r="I234" s="138"/>
    </row>
    <row r="235" spans="3:9" s="20" customFormat="1" x14ac:dyDescent="0.25">
      <c r="C235" s="231"/>
      <c r="I235" s="138"/>
    </row>
    <row r="236" spans="3:9" s="20" customFormat="1" x14ac:dyDescent="0.25">
      <c r="C236" s="231"/>
      <c r="I236" s="138"/>
    </row>
    <row r="237" spans="3:9" s="20" customFormat="1" x14ac:dyDescent="0.25">
      <c r="C237" s="231"/>
      <c r="I237" s="138"/>
    </row>
    <row r="238" spans="3:9" s="20" customFormat="1" x14ac:dyDescent="0.25">
      <c r="C238" s="231"/>
      <c r="I238" s="138"/>
    </row>
    <row r="239" spans="3:9" s="20" customFormat="1" x14ac:dyDescent="0.25">
      <c r="C239" s="231"/>
      <c r="I239" s="138"/>
    </row>
    <row r="240" spans="3:9" s="20" customFormat="1" x14ac:dyDescent="0.25">
      <c r="C240" s="231"/>
      <c r="I240" s="138"/>
    </row>
    <row r="241" spans="3:9" s="20" customFormat="1" x14ac:dyDescent="0.25">
      <c r="C241" s="231"/>
      <c r="I241" s="138"/>
    </row>
    <row r="242" spans="3:9" s="20" customFormat="1" x14ac:dyDescent="0.25">
      <c r="C242" s="231"/>
      <c r="I242" s="138"/>
    </row>
    <row r="243" spans="3:9" s="20" customFormat="1" x14ac:dyDescent="0.25">
      <c r="C243" s="231"/>
      <c r="I243" s="138"/>
    </row>
    <row r="244" spans="3:9" s="20" customFormat="1" x14ac:dyDescent="0.25">
      <c r="C244" s="231"/>
      <c r="I244" s="138"/>
    </row>
    <row r="245" spans="3:9" s="20" customFormat="1" x14ac:dyDescent="0.25">
      <c r="C245" s="231"/>
      <c r="I245" s="138"/>
    </row>
    <row r="246" spans="3:9" s="20" customFormat="1" x14ac:dyDescent="0.25">
      <c r="C246" s="231"/>
      <c r="I246" s="138"/>
    </row>
    <row r="247" spans="3:9" s="20" customFormat="1" x14ac:dyDescent="0.25">
      <c r="C247" s="231"/>
      <c r="I247" s="138"/>
    </row>
    <row r="248" spans="3:9" s="20" customFormat="1" x14ac:dyDescent="0.25">
      <c r="C248" s="231"/>
      <c r="I248" s="138"/>
    </row>
    <row r="249" spans="3:9" s="20" customFormat="1" x14ac:dyDescent="0.25">
      <c r="C249" s="231"/>
      <c r="I249" s="138"/>
    </row>
    <row r="250" spans="3:9" s="20" customFormat="1" x14ac:dyDescent="0.25">
      <c r="C250" s="231"/>
      <c r="I250" s="138"/>
    </row>
    <row r="251" spans="3:9" s="20" customFormat="1" x14ac:dyDescent="0.25">
      <c r="C251" s="231"/>
      <c r="I251" s="138"/>
    </row>
    <row r="252" spans="3:9" s="20" customFormat="1" x14ac:dyDescent="0.25">
      <c r="C252" s="231"/>
      <c r="I252" s="138"/>
    </row>
    <row r="253" spans="3:9" s="20" customFormat="1" x14ac:dyDescent="0.25">
      <c r="C253" s="231"/>
      <c r="I253" s="138"/>
    </row>
    <row r="254" spans="3:9" s="20" customFormat="1" x14ac:dyDescent="0.25">
      <c r="C254" s="231"/>
      <c r="I254" s="138"/>
    </row>
    <row r="255" spans="3:9" s="20" customFormat="1" x14ac:dyDescent="0.25">
      <c r="C255" s="231"/>
      <c r="I255" s="138"/>
    </row>
    <row r="256" spans="3:9" s="20" customFormat="1" x14ac:dyDescent="0.25">
      <c r="C256" s="231"/>
      <c r="I256" s="138"/>
    </row>
    <row r="257" spans="3:9" s="20" customFormat="1" x14ac:dyDescent="0.25">
      <c r="C257" s="231"/>
      <c r="I257" s="138"/>
    </row>
    <row r="258" spans="3:9" s="20" customFormat="1" x14ac:dyDescent="0.25">
      <c r="C258" s="231"/>
      <c r="I258" s="138"/>
    </row>
    <row r="259" spans="3:9" s="20" customFormat="1" x14ac:dyDescent="0.25">
      <c r="C259" s="231"/>
      <c r="I259" s="138"/>
    </row>
    <row r="260" spans="3:9" s="20" customFormat="1" x14ac:dyDescent="0.25">
      <c r="C260" s="231"/>
      <c r="I260" s="138"/>
    </row>
    <row r="261" spans="3:9" s="20" customFormat="1" x14ac:dyDescent="0.25">
      <c r="C261" s="231"/>
      <c r="I261" s="138"/>
    </row>
    <row r="262" spans="3:9" s="20" customFormat="1" x14ac:dyDescent="0.25">
      <c r="C262" s="231"/>
      <c r="I262" s="138"/>
    </row>
    <row r="263" spans="3:9" s="20" customFormat="1" x14ac:dyDescent="0.25">
      <c r="C263" s="231"/>
      <c r="I263" s="138"/>
    </row>
    <row r="264" spans="3:9" s="20" customFormat="1" x14ac:dyDescent="0.25">
      <c r="C264" s="231"/>
      <c r="I264" s="138"/>
    </row>
    <row r="265" spans="3:9" s="20" customFormat="1" x14ac:dyDescent="0.25">
      <c r="C265" s="231"/>
      <c r="I265" s="138"/>
    </row>
    <row r="266" spans="3:9" s="20" customFormat="1" x14ac:dyDescent="0.25">
      <c r="C266" s="231"/>
      <c r="I266" s="138"/>
    </row>
    <row r="267" spans="3:9" s="20" customFormat="1" x14ac:dyDescent="0.25">
      <c r="C267" s="231"/>
      <c r="I267" s="138"/>
    </row>
    <row r="268" spans="3:9" s="20" customFormat="1" x14ac:dyDescent="0.25">
      <c r="C268" s="231"/>
      <c r="I268" s="138"/>
    </row>
    <row r="269" spans="3:9" s="20" customFormat="1" x14ac:dyDescent="0.25">
      <c r="C269" s="231"/>
      <c r="I269" s="138"/>
    </row>
    <row r="270" spans="3:9" s="20" customFormat="1" x14ac:dyDescent="0.25">
      <c r="C270" s="231"/>
      <c r="I270" s="138"/>
    </row>
    <row r="271" spans="3:9" s="20" customFormat="1" x14ac:dyDescent="0.25">
      <c r="C271" s="231"/>
      <c r="I271" s="138"/>
    </row>
    <row r="272" spans="3:9" s="20" customFormat="1" x14ac:dyDescent="0.25">
      <c r="C272" s="231"/>
      <c r="I272" s="138"/>
    </row>
    <row r="273" spans="3:9" s="20" customFormat="1" x14ac:dyDescent="0.25">
      <c r="C273" s="231"/>
      <c r="I273" s="138"/>
    </row>
    <row r="274" spans="3:9" s="20" customFormat="1" x14ac:dyDescent="0.25">
      <c r="C274" s="231"/>
      <c r="I274" s="138"/>
    </row>
    <row r="275" spans="3:9" s="20" customFormat="1" x14ac:dyDescent="0.25">
      <c r="C275" s="231"/>
      <c r="I275" s="138"/>
    </row>
    <row r="276" spans="3:9" s="20" customFormat="1" x14ac:dyDescent="0.25">
      <c r="C276" s="231"/>
      <c r="I276" s="138"/>
    </row>
    <row r="277" spans="3:9" s="20" customFormat="1" x14ac:dyDescent="0.25">
      <c r="C277" s="231"/>
      <c r="I277" s="138"/>
    </row>
    <row r="278" spans="3:9" s="20" customFormat="1" x14ac:dyDescent="0.25">
      <c r="C278" s="231"/>
      <c r="I278" s="138"/>
    </row>
    <row r="279" spans="3:9" s="20" customFormat="1" x14ac:dyDescent="0.25">
      <c r="C279" s="231"/>
      <c r="I279" s="138"/>
    </row>
    <row r="280" spans="3:9" s="20" customFormat="1" x14ac:dyDescent="0.25">
      <c r="C280" s="231"/>
      <c r="I280" s="138"/>
    </row>
    <row r="281" spans="3:9" s="20" customFormat="1" x14ac:dyDescent="0.25">
      <c r="C281" s="231"/>
      <c r="I281" s="138"/>
    </row>
    <row r="282" spans="3:9" s="20" customFormat="1" x14ac:dyDescent="0.25">
      <c r="C282" s="231"/>
      <c r="I282" s="138"/>
    </row>
    <row r="283" spans="3:9" s="20" customFormat="1" x14ac:dyDescent="0.25">
      <c r="C283" s="231"/>
      <c r="I283" s="138"/>
    </row>
    <row r="284" spans="3:9" s="20" customFormat="1" x14ac:dyDescent="0.25">
      <c r="C284" s="231"/>
      <c r="I284" s="138"/>
    </row>
    <row r="285" spans="3:9" s="20" customFormat="1" x14ac:dyDescent="0.25">
      <c r="C285" s="231"/>
      <c r="I285" s="138"/>
    </row>
    <row r="286" spans="3:9" s="20" customFormat="1" x14ac:dyDescent="0.25">
      <c r="C286" s="231"/>
      <c r="I286" s="138"/>
    </row>
    <row r="287" spans="3:9" s="20" customFormat="1" x14ac:dyDescent="0.25">
      <c r="C287" s="231"/>
      <c r="I287" s="138"/>
    </row>
    <row r="288" spans="3:9" s="20" customFormat="1" x14ac:dyDescent="0.25">
      <c r="C288" s="231"/>
      <c r="I288" s="138"/>
    </row>
    <row r="289" spans="3:9" s="20" customFormat="1" x14ac:dyDescent="0.25">
      <c r="C289" s="231"/>
      <c r="I289" s="138"/>
    </row>
    <row r="290" spans="3:9" s="20" customFormat="1" x14ac:dyDescent="0.25">
      <c r="C290" s="231"/>
      <c r="I290" s="138"/>
    </row>
    <row r="291" spans="3:9" s="20" customFormat="1" x14ac:dyDescent="0.25">
      <c r="C291" s="231"/>
      <c r="I291" s="138"/>
    </row>
    <row r="292" spans="3:9" s="20" customFormat="1" x14ac:dyDescent="0.25">
      <c r="C292" s="231"/>
      <c r="I292" s="138"/>
    </row>
    <row r="293" spans="3:9" s="20" customFormat="1" x14ac:dyDescent="0.25">
      <c r="C293" s="231"/>
      <c r="I293" s="138"/>
    </row>
    <row r="294" spans="3:9" s="20" customFormat="1" x14ac:dyDescent="0.25">
      <c r="C294" s="231"/>
      <c r="I294" s="138"/>
    </row>
    <row r="295" spans="3:9" s="20" customFormat="1" x14ac:dyDescent="0.25">
      <c r="C295" s="231"/>
      <c r="I295" s="138"/>
    </row>
    <row r="296" spans="3:9" s="20" customFormat="1" x14ac:dyDescent="0.25">
      <c r="C296" s="231"/>
      <c r="I296" s="138"/>
    </row>
    <row r="297" spans="3:9" s="20" customFormat="1" x14ac:dyDescent="0.25">
      <c r="C297" s="231"/>
      <c r="I297" s="138"/>
    </row>
    <row r="298" spans="3:9" s="20" customFormat="1" x14ac:dyDescent="0.25">
      <c r="C298" s="231"/>
      <c r="I298" s="138"/>
    </row>
    <row r="299" spans="3:9" s="20" customFormat="1" x14ac:dyDescent="0.25">
      <c r="C299" s="231"/>
      <c r="I299" s="138"/>
    </row>
    <row r="300" spans="3:9" s="20" customFormat="1" x14ac:dyDescent="0.25">
      <c r="C300" s="231"/>
      <c r="I300" s="138"/>
    </row>
    <row r="301" spans="3:9" s="20" customFormat="1" x14ac:dyDescent="0.25">
      <c r="C301" s="231"/>
      <c r="I301" s="138"/>
    </row>
    <row r="302" spans="3:9" s="20" customFormat="1" x14ac:dyDescent="0.25">
      <c r="C302" s="231"/>
      <c r="I302" s="138"/>
    </row>
    <row r="303" spans="3:9" s="20" customFormat="1" x14ac:dyDescent="0.25">
      <c r="C303" s="231"/>
      <c r="I303" s="138"/>
    </row>
    <row r="304" spans="3:9" s="20" customFormat="1" x14ac:dyDescent="0.25">
      <c r="C304" s="231"/>
      <c r="I304" s="138"/>
    </row>
    <row r="305" spans="3:9" s="20" customFormat="1" x14ac:dyDescent="0.25">
      <c r="C305" s="231"/>
      <c r="I305" s="138"/>
    </row>
    <row r="306" spans="3:9" s="20" customFormat="1" x14ac:dyDescent="0.25">
      <c r="C306" s="231"/>
      <c r="I306" s="138"/>
    </row>
    <row r="307" spans="3:9" s="20" customFormat="1" x14ac:dyDescent="0.25">
      <c r="C307" s="231"/>
      <c r="I307" s="138"/>
    </row>
    <row r="308" spans="3:9" s="20" customFormat="1" x14ac:dyDescent="0.25">
      <c r="C308" s="231"/>
      <c r="I308" s="138"/>
    </row>
    <row r="309" spans="3:9" s="20" customFormat="1" x14ac:dyDescent="0.25">
      <c r="C309" s="231"/>
      <c r="I309" s="138"/>
    </row>
    <row r="310" spans="3:9" s="20" customFormat="1" x14ac:dyDescent="0.25">
      <c r="C310" s="231"/>
      <c r="I310" s="138"/>
    </row>
    <row r="311" spans="3:9" s="20" customFormat="1" x14ac:dyDescent="0.25">
      <c r="C311" s="231"/>
    </row>
    <row r="312" spans="3:9" s="20" customFormat="1" x14ac:dyDescent="0.25">
      <c r="C312" s="231"/>
    </row>
    <row r="313" spans="3:9" s="20" customFormat="1" x14ac:dyDescent="0.25">
      <c r="C313" s="231"/>
    </row>
    <row r="314" spans="3:9" s="20" customFormat="1" x14ac:dyDescent="0.25">
      <c r="C314" s="231"/>
    </row>
    <row r="315" spans="3:9" s="20" customFormat="1" x14ac:dyDescent="0.25">
      <c r="C315" s="231"/>
    </row>
    <row r="316" spans="3:9" s="20" customFormat="1" x14ac:dyDescent="0.25">
      <c r="C316" s="231"/>
    </row>
    <row r="317" spans="3:9" s="20" customFormat="1" x14ac:dyDescent="0.25">
      <c r="C317" s="231"/>
    </row>
    <row r="318" spans="3:9" s="20" customFormat="1" x14ac:dyDescent="0.25">
      <c r="C318" s="231"/>
    </row>
    <row r="319" spans="3:9" s="20" customFormat="1" x14ac:dyDescent="0.25">
      <c r="C319" s="231"/>
    </row>
    <row r="320" spans="3:9" s="20" customFormat="1" x14ac:dyDescent="0.25">
      <c r="C320" s="231"/>
    </row>
    <row r="321" spans="3:3" s="20" customFormat="1" x14ac:dyDescent="0.25">
      <c r="C321" s="231"/>
    </row>
    <row r="322" spans="3:3" s="20" customFormat="1" x14ac:dyDescent="0.25">
      <c r="C322" s="231"/>
    </row>
    <row r="323" spans="3:3" s="20" customFormat="1" x14ac:dyDescent="0.25">
      <c r="C323" s="231"/>
    </row>
    <row r="324" spans="3:3" s="20" customFormat="1" x14ac:dyDescent="0.25">
      <c r="C324" s="231"/>
    </row>
    <row r="325" spans="3:3" s="20" customFormat="1" x14ac:dyDescent="0.25">
      <c r="C325" s="231"/>
    </row>
    <row r="326" spans="3:3" s="20" customFormat="1" x14ac:dyDescent="0.25">
      <c r="C326" s="231"/>
    </row>
    <row r="327" spans="3:3" s="20" customFormat="1" x14ac:dyDescent="0.25">
      <c r="C327" s="231"/>
    </row>
    <row r="328" spans="3:3" s="20" customFormat="1" x14ac:dyDescent="0.25">
      <c r="C328" s="231"/>
    </row>
    <row r="329" spans="3:3" s="20" customFormat="1" x14ac:dyDescent="0.25">
      <c r="C329" s="231"/>
    </row>
    <row r="330" spans="3:3" s="20" customFormat="1" x14ac:dyDescent="0.25">
      <c r="C330" s="231"/>
    </row>
    <row r="331" spans="3:3" s="20" customFormat="1" x14ac:dyDescent="0.25">
      <c r="C331" s="231"/>
    </row>
    <row r="332" spans="3:3" s="20" customFormat="1" x14ac:dyDescent="0.25">
      <c r="C332" s="231"/>
    </row>
    <row r="333" spans="3:3" s="20" customFormat="1" x14ac:dyDescent="0.25">
      <c r="C333" s="231"/>
    </row>
    <row r="334" spans="3:3" s="20" customFormat="1" x14ac:dyDescent="0.25">
      <c r="C334" s="231"/>
    </row>
    <row r="335" spans="3:3" s="20" customFormat="1" x14ac:dyDescent="0.25">
      <c r="C335" s="231"/>
    </row>
    <row r="336" spans="3:3" s="20" customFormat="1" x14ac:dyDescent="0.25">
      <c r="C336" s="231"/>
    </row>
    <row r="337" spans="3:3" s="20" customFormat="1" x14ac:dyDescent="0.25">
      <c r="C337" s="231"/>
    </row>
    <row r="338" spans="3:3" s="20" customFormat="1" x14ac:dyDescent="0.25">
      <c r="C338" s="231"/>
    </row>
    <row r="339" spans="3:3" s="20" customFormat="1" x14ac:dyDescent="0.25">
      <c r="C339" s="231"/>
    </row>
    <row r="340" spans="3:3" s="20" customFormat="1" x14ac:dyDescent="0.25">
      <c r="C340" s="231"/>
    </row>
    <row r="341" spans="3:3" s="20" customFormat="1" x14ac:dyDescent="0.25">
      <c r="C341" s="231"/>
    </row>
    <row r="342" spans="3:3" s="20" customFormat="1" x14ac:dyDescent="0.25">
      <c r="C342" s="231"/>
    </row>
    <row r="343" spans="3:3" s="20" customFormat="1" x14ac:dyDescent="0.25">
      <c r="C343" s="231"/>
    </row>
    <row r="344" spans="3:3" s="20" customFormat="1" x14ac:dyDescent="0.25">
      <c r="C344" s="231"/>
    </row>
    <row r="345" spans="3:3" s="20" customFormat="1" x14ac:dyDescent="0.25">
      <c r="C345" s="231"/>
    </row>
    <row r="346" spans="3:3" s="20" customFormat="1" x14ac:dyDescent="0.25">
      <c r="C346" s="231"/>
    </row>
    <row r="347" spans="3:3" s="20" customFormat="1" x14ac:dyDescent="0.25">
      <c r="C347" s="231"/>
    </row>
    <row r="348" spans="3:3" s="20" customFormat="1" x14ac:dyDescent="0.25">
      <c r="C348" s="231"/>
    </row>
    <row r="349" spans="3:3" s="20" customFormat="1" x14ac:dyDescent="0.25">
      <c r="C349" s="231"/>
    </row>
    <row r="350" spans="3:3" s="20" customFormat="1" x14ac:dyDescent="0.25">
      <c r="C350" s="231"/>
    </row>
    <row r="351" spans="3:3" s="20" customFormat="1" x14ac:dyDescent="0.25">
      <c r="C351" s="231"/>
    </row>
    <row r="352" spans="3:3" s="20" customFormat="1" x14ac:dyDescent="0.25">
      <c r="C352" s="231"/>
    </row>
    <row r="353" spans="3:3" s="20" customFormat="1" x14ac:dyDescent="0.25">
      <c r="C353" s="231"/>
    </row>
    <row r="354" spans="3:3" s="20" customFormat="1" x14ac:dyDescent="0.25">
      <c r="C354" s="231"/>
    </row>
    <row r="355" spans="3:3" s="20" customFormat="1" x14ac:dyDescent="0.25">
      <c r="C355" s="231"/>
    </row>
    <row r="356" spans="3:3" s="20" customFormat="1" x14ac:dyDescent="0.25">
      <c r="C356" s="231"/>
    </row>
    <row r="357" spans="3:3" s="20" customFormat="1" x14ac:dyDescent="0.25">
      <c r="C357" s="231"/>
    </row>
    <row r="358" spans="3:3" s="20" customFormat="1" x14ac:dyDescent="0.25">
      <c r="C358" s="231"/>
    </row>
    <row r="359" spans="3:3" s="20" customFormat="1" x14ac:dyDescent="0.25">
      <c r="C359" s="231"/>
    </row>
    <row r="360" spans="3:3" s="20" customFormat="1" x14ac:dyDescent="0.25">
      <c r="C360" s="231"/>
    </row>
    <row r="361" spans="3:3" s="20" customFormat="1" x14ac:dyDescent="0.25">
      <c r="C361" s="231"/>
    </row>
    <row r="362" spans="3:3" s="20" customFormat="1" x14ac:dyDescent="0.25">
      <c r="C362" s="231"/>
    </row>
    <row r="363" spans="3:3" s="20" customFormat="1" x14ac:dyDescent="0.25">
      <c r="C363" s="231"/>
    </row>
    <row r="364" spans="3:3" s="20" customFormat="1" x14ac:dyDescent="0.25">
      <c r="C364" s="231"/>
    </row>
    <row r="365" spans="3:3" s="20" customFormat="1" x14ac:dyDescent="0.25">
      <c r="C365" s="231"/>
    </row>
    <row r="366" spans="3:3" s="20" customFormat="1" x14ac:dyDescent="0.25">
      <c r="C366" s="231"/>
    </row>
    <row r="367" spans="3:3" s="20" customFormat="1" x14ac:dyDescent="0.25">
      <c r="C367" s="231"/>
    </row>
    <row r="368" spans="3:3" s="20" customFormat="1" x14ac:dyDescent="0.25">
      <c r="C368" s="231"/>
    </row>
    <row r="369" spans="3:3" s="20" customFormat="1" x14ac:dyDescent="0.25">
      <c r="C369" s="231"/>
    </row>
    <row r="370" spans="3:3" s="20" customFormat="1" x14ac:dyDescent="0.25">
      <c r="C370" s="231"/>
    </row>
    <row r="371" spans="3:3" s="20" customFormat="1" x14ac:dyDescent="0.25">
      <c r="C371" s="231"/>
    </row>
    <row r="372" spans="3:3" s="20" customFormat="1" x14ac:dyDescent="0.25">
      <c r="C372" s="231"/>
    </row>
    <row r="373" spans="3:3" s="20" customFormat="1" x14ac:dyDescent="0.25">
      <c r="C373" s="231"/>
    </row>
    <row r="374" spans="3:3" s="20" customFormat="1" x14ac:dyDescent="0.25">
      <c r="C374" s="231"/>
    </row>
    <row r="375" spans="3:3" s="20" customFormat="1" x14ac:dyDescent="0.25">
      <c r="C375" s="231"/>
    </row>
    <row r="376" spans="3:3" s="20" customFormat="1" x14ac:dyDescent="0.25">
      <c r="C376" s="231"/>
    </row>
    <row r="377" spans="3:3" s="20" customFormat="1" x14ac:dyDescent="0.25">
      <c r="C377" s="231"/>
    </row>
    <row r="378" spans="3:3" s="20" customFormat="1" x14ac:dyDescent="0.25">
      <c r="C378" s="231"/>
    </row>
    <row r="379" spans="3:3" s="20" customFormat="1" x14ac:dyDescent="0.25">
      <c r="C379" s="231"/>
    </row>
    <row r="380" spans="3:3" s="20" customFormat="1" x14ac:dyDescent="0.25">
      <c r="C380" s="231"/>
    </row>
    <row r="381" spans="3:3" s="20" customFormat="1" x14ac:dyDescent="0.25">
      <c r="C381" s="231"/>
    </row>
    <row r="382" spans="3:3" s="20" customFormat="1" x14ac:dyDescent="0.25">
      <c r="C382" s="231"/>
    </row>
    <row r="383" spans="3:3" s="20" customFormat="1" x14ac:dyDescent="0.25">
      <c r="C383" s="231"/>
    </row>
    <row r="384" spans="3:3" s="20" customFormat="1" x14ac:dyDescent="0.25">
      <c r="C384" s="231"/>
    </row>
    <row r="385" spans="3:3" s="20" customFormat="1" x14ac:dyDescent="0.25">
      <c r="C385" s="231"/>
    </row>
    <row r="386" spans="3:3" s="20" customFormat="1" x14ac:dyDescent="0.25">
      <c r="C386" s="231"/>
    </row>
    <row r="387" spans="3:3" s="20" customFormat="1" x14ac:dyDescent="0.25">
      <c r="C387" s="231"/>
    </row>
    <row r="388" spans="3:3" s="20" customFormat="1" x14ac:dyDescent="0.25">
      <c r="C388" s="231"/>
    </row>
    <row r="389" spans="3:3" s="20" customFormat="1" x14ac:dyDescent="0.25">
      <c r="C389" s="231"/>
    </row>
    <row r="390" spans="3:3" s="20" customFormat="1" x14ac:dyDescent="0.25">
      <c r="C390" s="231"/>
    </row>
    <row r="391" spans="3:3" s="20" customFormat="1" x14ac:dyDescent="0.25">
      <c r="C391" s="231"/>
    </row>
    <row r="392" spans="3:3" s="20" customFormat="1" x14ac:dyDescent="0.25">
      <c r="C392" s="231"/>
    </row>
    <row r="393" spans="3:3" s="20" customFormat="1" x14ac:dyDescent="0.25">
      <c r="C393" s="231"/>
    </row>
    <row r="394" spans="3:3" s="20" customFormat="1" x14ac:dyDescent="0.25">
      <c r="C394" s="231"/>
    </row>
    <row r="395" spans="3:3" s="20" customFormat="1" x14ac:dyDescent="0.25">
      <c r="C395" s="231"/>
    </row>
    <row r="396" spans="3:3" s="20" customFormat="1" x14ac:dyDescent="0.25">
      <c r="C396" s="231"/>
    </row>
    <row r="397" spans="3:3" s="20" customFormat="1" x14ac:dyDescent="0.25">
      <c r="C397" s="231"/>
    </row>
    <row r="398" spans="3:3" s="20" customFormat="1" x14ac:dyDescent="0.25">
      <c r="C398" s="231"/>
    </row>
    <row r="399" spans="3:3" s="20" customFormat="1" x14ac:dyDescent="0.25">
      <c r="C399" s="231"/>
    </row>
    <row r="400" spans="3:3" s="20" customFormat="1" x14ac:dyDescent="0.25">
      <c r="C400" s="231"/>
    </row>
    <row r="401" spans="3:3" s="20" customFormat="1" x14ac:dyDescent="0.25">
      <c r="C401" s="231"/>
    </row>
    <row r="402" spans="3:3" s="20" customFormat="1" x14ac:dyDescent="0.25">
      <c r="C402" s="231"/>
    </row>
    <row r="403" spans="3:3" s="20" customFormat="1" x14ac:dyDescent="0.25">
      <c r="C403" s="231"/>
    </row>
    <row r="404" spans="3:3" s="20" customFormat="1" x14ac:dyDescent="0.25">
      <c r="C404" s="231"/>
    </row>
    <row r="405" spans="3:3" s="20" customFormat="1" x14ac:dyDescent="0.25">
      <c r="C405" s="231"/>
    </row>
    <row r="406" spans="3:3" s="20" customFormat="1" x14ac:dyDescent="0.25">
      <c r="C406" s="231"/>
    </row>
    <row r="407" spans="3:3" s="20" customFormat="1" x14ac:dyDescent="0.25">
      <c r="C407" s="231"/>
    </row>
    <row r="408" spans="3:3" s="20" customFormat="1" x14ac:dyDescent="0.25">
      <c r="C408" s="231"/>
    </row>
    <row r="409" spans="3:3" s="20" customFormat="1" x14ac:dyDescent="0.25">
      <c r="C409" s="231"/>
    </row>
    <row r="410" spans="3:3" s="20" customFormat="1" x14ac:dyDescent="0.25">
      <c r="C410" s="231"/>
    </row>
    <row r="411" spans="3:3" s="20" customFormat="1" x14ac:dyDescent="0.25">
      <c r="C411" s="231"/>
    </row>
    <row r="412" spans="3:3" s="20" customFormat="1" x14ac:dyDescent="0.25">
      <c r="C412" s="231"/>
    </row>
    <row r="413" spans="3:3" s="20" customFormat="1" x14ac:dyDescent="0.25">
      <c r="C413" s="231"/>
    </row>
    <row r="414" spans="3:3" s="20" customFormat="1" x14ac:dyDescent="0.25">
      <c r="C414" s="231"/>
    </row>
    <row r="415" spans="3:3" s="20" customFormat="1" x14ac:dyDescent="0.25">
      <c r="C415" s="231"/>
    </row>
    <row r="416" spans="3:3" s="20" customFormat="1" x14ac:dyDescent="0.25">
      <c r="C416" s="231"/>
    </row>
    <row r="417" spans="3:3" s="20" customFormat="1" x14ac:dyDescent="0.25">
      <c r="C417" s="231"/>
    </row>
    <row r="418" spans="3:3" s="20" customFormat="1" x14ac:dyDescent="0.25">
      <c r="C418" s="231"/>
    </row>
    <row r="419" spans="3:3" s="20" customFormat="1" x14ac:dyDescent="0.25">
      <c r="C419" s="231"/>
    </row>
    <row r="420" spans="3:3" s="20" customFormat="1" x14ac:dyDescent="0.25">
      <c r="C420" s="231"/>
    </row>
    <row r="421" spans="3:3" s="20" customFormat="1" x14ac:dyDescent="0.25">
      <c r="C421" s="231"/>
    </row>
    <row r="422" spans="3:3" s="20" customFormat="1" x14ac:dyDescent="0.25">
      <c r="C422" s="231"/>
    </row>
    <row r="423" spans="3:3" s="20" customFormat="1" x14ac:dyDescent="0.25">
      <c r="C423" s="231"/>
    </row>
    <row r="424" spans="3:3" s="20" customFormat="1" x14ac:dyDescent="0.25">
      <c r="C424" s="231"/>
    </row>
    <row r="425" spans="3:3" s="20" customFormat="1" x14ac:dyDescent="0.25">
      <c r="C425" s="231"/>
    </row>
    <row r="426" spans="3:3" s="20" customFormat="1" x14ac:dyDescent="0.25">
      <c r="C426" s="231"/>
    </row>
    <row r="427" spans="3:3" s="20" customFormat="1" x14ac:dyDescent="0.25">
      <c r="C427" s="231"/>
    </row>
    <row r="428" spans="3:3" s="20" customFormat="1" x14ac:dyDescent="0.25">
      <c r="C428" s="231"/>
    </row>
    <row r="429" spans="3:3" s="20" customFormat="1" x14ac:dyDescent="0.25">
      <c r="C429" s="231"/>
    </row>
    <row r="430" spans="3:3" s="20" customFormat="1" x14ac:dyDescent="0.25">
      <c r="C430" s="231"/>
    </row>
    <row r="431" spans="3:3" s="20" customFormat="1" x14ac:dyDescent="0.25">
      <c r="C431" s="231"/>
    </row>
    <row r="432" spans="3:3" s="20" customFormat="1" x14ac:dyDescent="0.25">
      <c r="C432" s="231"/>
    </row>
    <row r="433" spans="3:3" s="20" customFormat="1" x14ac:dyDescent="0.25">
      <c r="C433" s="231"/>
    </row>
    <row r="434" spans="3:3" s="20" customFormat="1" x14ac:dyDescent="0.25">
      <c r="C434" s="231"/>
    </row>
    <row r="435" spans="3:3" s="20" customFormat="1" x14ac:dyDescent="0.25">
      <c r="C435" s="231"/>
    </row>
    <row r="436" spans="3:3" s="20" customFormat="1" x14ac:dyDescent="0.25">
      <c r="C436" s="231"/>
    </row>
    <row r="437" spans="3:3" s="20" customFormat="1" x14ac:dyDescent="0.25">
      <c r="C437" s="231"/>
    </row>
    <row r="438" spans="3:3" s="20" customFormat="1" x14ac:dyDescent="0.25">
      <c r="C438" s="231"/>
    </row>
    <row r="439" spans="3:3" s="20" customFormat="1" x14ac:dyDescent="0.25">
      <c r="C439" s="231"/>
    </row>
    <row r="440" spans="3:3" s="20" customFormat="1" x14ac:dyDescent="0.25">
      <c r="C440" s="231"/>
    </row>
    <row r="441" spans="3:3" s="20" customFormat="1" x14ac:dyDescent="0.25">
      <c r="C441" s="231"/>
    </row>
    <row r="442" spans="3:3" s="20" customFormat="1" x14ac:dyDescent="0.25">
      <c r="C442" s="231"/>
    </row>
    <row r="443" spans="3:3" s="20" customFormat="1" x14ac:dyDescent="0.25">
      <c r="C443" s="231"/>
    </row>
    <row r="444" spans="3:3" s="20" customFormat="1" x14ac:dyDescent="0.25">
      <c r="C444" s="231"/>
    </row>
    <row r="445" spans="3:3" s="20" customFormat="1" x14ac:dyDescent="0.25">
      <c r="C445" s="231"/>
    </row>
    <row r="446" spans="3:3" s="20" customFormat="1" x14ac:dyDescent="0.25">
      <c r="C446" s="231"/>
    </row>
    <row r="447" spans="3:3" s="20" customFormat="1" x14ac:dyDescent="0.25">
      <c r="C447" s="231"/>
    </row>
    <row r="448" spans="3:3" s="20" customFormat="1" x14ac:dyDescent="0.25">
      <c r="C448" s="231"/>
    </row>
    <row r="449" spans="3:3" s="20" customFormat="1" x14ac:dyDescent="0.25">
      <c r="C449" s="231"/>
    </row>
    <row r="450" spans="3:3" s="20" customFormat="1" x14ac:dyDescent="0.25">
      <c r="C450" s="231"/>
    </row>
    <row r="451" spans="3:3" s="20" customFormat="1" x14ac:dyDescent="0.25">
      <c r="C451" s="231"/>
    </row>
    <row r="452" spans="3:3" s="20" customFormat="1" x14ac:dyDescent="0.25">
      <c r="C452" s="231"/>
    </row>
    <row r="453" spans="3:3" s="20" customFormat="1" x14ac:dyDescent="0.25">
      <c r="C453" s="231"/>
    </row>
    <row r="454" spans="3:3" s="20" customFormat="1" x14ac:dyDescent="0.25">
      <c r="C454" s="231"/>
    </row>
    <row r="455" spans="3:3" s="20" customFormat="1" x14ac:dyDescent="0.25">
      <c r="C455" s="231"/>
    </row>
    <row r="456" spans="3:3" s="20" customFormat="1" x14ac:dyDescent="0.25">
      <c r="C456" s="231"/>
    </row>
    <row r="457" spans="3:3" s="20" customFormat="1" x14ac:dyDescent="0.25">
      <c r="C457" s="231"/>
    </row>
    <row r="458" spans="3:3" s="20" customFormat="1" x14ac:dyDescent="0.25">
      <c r="C458" s="231"/>
    </row>
    <row r="459" spans="3:3" s="20" customFormat="1" x14ac:dyDescent="0.25">
      <c r="C459" s="231"/>
    </row>
    <row r="460" spans="3:3" s="20" customFormat="1" x14ac:dyDescent="0.25">
      <c r="C460" s="231"/>
    </row>
    <row r="461" spans="3:3" s="20" customFormat="1" x14ac:dyDescent="0.25">
      <c r="C461" s="231"/>
    </row>
    <row r="462" spans="3:3" s="20" customFormat="1" x14ac:dyDescent="0.25">
      <c r="C462" s="231"/>
    </row>
    <row r="463" spans="3:3" s="20" customFormat="1" x14ac:dyDescent="0.25">
      <c r="C463" s="231"/>
    </row>
    <row r="464" spans="3:3" s="20" customFormat="1" x14ac:dyDescent="0.25">
      <c r="C464" s="231"/>
    </row>
    <row r="465" spans="3:3" s="20" customFormat="1" x14ac:dyDescent="0.25">
      <c r="C465" s="231"/>
    </row>
    <row r="466" spans="3:3" s="20" customFormat="1" x14ac:dyDescent="0.25">
      <c r="C466" s="231"/>
    </row>
    <row r="467" spans="3:3" s="20" customFormat="1" x14ac:dyDescent="0.25">
      <c r="C467" s="231"/>
    </row>
    <row r="468" spans="3:3" s="20" customFormat="1" x14ac:dyDescent="0.25">
      <c r="C468" s="231"/>
    </row>
    <row r="469" spans="3:3" s="20" customFormat="1" x14ac:dyDescent="0.25">
      <c r="C469" s="231"/>
    </row>
    <row r="470" spans="3:3" s="20" customFormat="1" x14ac:dyDescent="0.25">
      <c r="C470" s="231"/>
    </row>
    <row r="471" spans="3:3" s="20" customFormat="1" x14ac:dyDescent="0.25">
      <c r="C471" s="231"/>
    </row>
    <row r="472" spans="3:3" s="20" customFormat="1" x14ac:dyDescent="0.25">
      <c r="C472" s="231"/>
    </row>
    <row r="473" spans="3:3" s="20" customFormat="1" x14ac:dyDescent="0.25">
      <c r="C473" s="231"/>
    </row>
    <row r="474" spans="3:3" s="20" customFormat="1" x14ac:dyDescent="0.25">
      <c r="C474" s="231"/>
    </row>
    <row r="475" spans="3:3" s="20" customFormat="1" x14ac:dyDescent="0.25">
      <c r="C475" s="231"/>
    </row>
    <row r="476" spans="3:3" s="20" customFormat="1" x14ac:dyDescent="0.25">
      <c r="C476" s="231"/>
    </row>
    <row r="477" spans="3:3" s="20" customFormat="1" x14ac:dyDescent="0.25">
      <c r="C477" s="231"/>
    </row>
    <row r="478" spans="3:3" s="20" customFormat="1" x14ac:dyDescent="0.25">
      <c r="C478" s="231"/>
    </row>
    <row r="479" spans="3:3" s="20" customFormat="1" x14ac:dyDescent="0.25">
      <c r="C479" s="231"/>
    </row>
    <row r="480" spans="3:3" s="20" customFormat="1" x14ac:dyDescent="0.25">
      <c r="C480" s="231"/>
    </row>
    <row r="481" spans="3:3" s="20" customFormat="1" x14ac:dyDescent="0.25">
      <c r="C481" s="231"/>
    </row>
    <row r="482" spans="3:3" s="20" customFormat="1" x14ac:dyDescent="0.25">
      <c r="C482" s="231"/>
    </row>
    <row r="483" spans="3:3" s="20" customFormat="1" x14ac:dyDescent="0.25">
      <c r="C483" s="231"/>
    </row>
    <row r="484" spans="3:3" s="20" customFormat="1" x14ac:dyDescent="0.25">
      <c r="C484" s="231"/>
    </row>
    <row r="485" spans="3:3" s="20" customFormat="1" x14ac:dyDescent="0.25">
      <c r="C485" s="231"/>
    </row>
    <row r="486" spans="3:3" s="20" customFormat="1" x14ac:dyDescent="0.25">
      <c r="C486" s="231"/>
    </row>
    <row r="487" spans="3:3" s="20" customFormat="1" x14ac:dyDescent="0.25">
      <c r="C487" s="231"/>
    </row>
    <row r="488" spans="3:3" s="20" customFormat="1" x14ac:dyDescent="0.25">
      <c r="C488" s="231"/>
    </row>
    <row r="489" spans="3:3" s="20" customFormat="1" x14ac:dyDescent="0.25">
      <c r="C489" s="231"/>
    </row>
    <row r="490" spans="3:3" s="20" customFormat="1" x14ac:dyDescent="0.25">
      <c r="C490" s="231"/>
    </row>
    <row r="491" spans="3:3" s="20" customFormat="1" x14ac:dyDescent="0.25">
      <c r="C491" s="231"/>
    </row>
    <row r="492" spans="3:3" s="20" customFormat="1" x14ac:dyDescent="0.25">
      <c r="C492" s="231"/>
    </row>
    <row r="493" spans="3:3" s="20" customFormat="1" x14ac:dyDescent="0.25">
      <c r="C493" s="231"/>
    </row>
    <row r="494" spans="3:3" s="20" customFormat="1" x14ac:dyDescent="0.25">
      <c r="C494" s="231"/>
    </row>
    <row r="495" spans="3:3" s="20" customFormat="1" x14ac:dyDescent="0.25">
      <c r="C495" s="231"/>
    </row>
    <row r="496" spans="3:3" s="20" customFormat="1" x14ac:dyDescent="0.25">
      <c r="C496" s="231"/>
    </row>
    <row r="497" spans="3:3" s="20" customFormat="1" x14ac:dyDescent="0.25">
      <c r="C497" s="231"/>
    </row>
    <row r="498" spans="3:3" s="20" customFormat="1" x14ac:dyDescent="0.25">
      <c r="C498" s="231"/>
    </row>
    <row r="499" spans="3:3" s="20" customFormat="1" x14ac:dyDescent="0.25">
      <c r="C499" s="231"/>
    </row>
    <row r="500" spans="3:3" s="20" customFormat="1" x14ac:dyDescent="0.25">
      <c r="C500" s="231"/>
    </row>
    <row r="501" spans="3:3" s="20" customFormat="1" x14ac:dyDescent="0.25">
      <c r="C501" s="231"/>
    </row>
    <row r="502" spans="3:3" s="20" customFormat="1" x14ac:dyDescent="0.25">
      <c r="C502" s="231"/>
    </row>
    <row r="503" spans="3:3" s="20" customFormat="1" x14ac:dyDescent="0.25">
      <c r="C503" s="231"/>
    </row>
    <row r="504" spans="3:3" s="20" customFormat="1" x14ac:dyDescent="0.25">
      <c r="C504" s="231"/>
    </row>
    <row r="505" spans="3:3" s="20" customFormat="1" x14ac:dyDescent="0.25">
      <c r="C505" s="231"/>
    </row>
    <row r="506" spans="3:3" s="20" customFormat="1" x14ac:dyDescent="0.25">
      <c r="C506" s="231"/>
    </row>
    <row r="507" spans="3:3" s="20" customFormat="1" x14ac:dyDescent="0.25">
      <c r="C507" s="231"/>
    </row>
    <row r="508" spans="3:3" s="20" customFormat="1" x14ac:dyDescent="0.25">
      <c r="C508" s="231"/>
    </row>
    <row r="509" spans="3:3" s="20" customFormat="1" x14ac:dyDescent="0.25">
      <c r="C509" s="231"/>
    </row>
    <row r="510" spans="3:3" s="20" customFormat="1" x14ac:dyDescent="0.25">
      <c r="C510" s="231"/>
    </row>
    <row r="511" spans="3:3" s="20" customFormat="1" x14ac:dyDescent="0.25">
      <c r="C511" s="231"/>
    </row>
    <row r="512" spans="3:3" s="20" customFormat="1" x14ac:dyDescent="0.25">
      <c r="C512" s="231"/>
    </row>
    <row r="513" spans="3:3" s="20" customFormat="1" x14ac:dyDescent="0.25">
      <c r="C513" s="231"/>
    </row>
    <row r="514" spans="3:3" s="20" customFormat="1" x14ac:dyDescent="0.25">
      <c r="C514" s="231"/>
    </row>
    <row r="515" spans="3:3" s="20" customFormat="1" x14ac:dyDescent="0.25">
      <c r="C515" s="231"/>
    </row>
    <row r="516" spans="3:3" s="20" customFormat="1" x14ac:dyDescent="0.25">
      <c r="C516" s="231"/>
    </row>
    <row r="517" spans="3:3" s="20" customFormat="1" x14ac:dyDescent="0.25">
      <c r="C517" s="231"/>
    </row>
    <row r="518" spans="3:3" s="20" customFormat="1" x14ac:dyDescent="0.25">
      <c r="C518" s="231"/>
    </row>
    <row r="519" spans="3:3" s="20" customFormat="1" x14ac:dyDescent="0.25">
      <c r="C519" s="231"/>
    </row>
    <row r="520" spans="3:3" s="20" customFormat="1" x14ac:dyDescent="0.25">
      <c r="C520" s="231"/>
    </row>
    <row r="521" spans="3:3" s="20" customFormat="1" x14ac:dyDescent="0.25">
      <c r="C521" s="231"/>
    </row>
    <row r="522" spans="3:3" s="20" customFormat="1" x14ac:dyDescent="0.25">
      <c r="C522" s="231"/>
    </row>
    <row r="523" spans="3:3" s="20" customFormat="1" x14ac:dyDescent="0.25">
      <c r="C523" s="231"/>
    </row>
    <row r="524" spans="3:3" s="20" customFormat="1" x14ac:dyDescent="0.25">
      <c r="C524" s="231"/>
    </row>
    <row r="525" spans="3:3" s="20" customFormat="1" x14ac:dyDescent="0.25">
      <c r="C525" s="231"/>
    </row>
    <row r="526" spans="3:3" s="20" customFormat="1" x14ac:dyDescent="0.25">
      <c r="C526" s="231"/>
    </row>
    <row r="527" spans="3:3" s="20" customFormat="1" x14ac:dyDescent="0.25">
      <c r="C527" s="231"/>
    </row>
    <row r="528" spans="3:3" s="20" customFormat="1" x14ac:dyDescent="0.25">
      <c r="C528" s="231"/>
    </row>
    <row r="529" spans="3:3" s="20" customFormat="1" x14ac:dyDescent="0.25">
      <c r="C529" s="231"/>
    </row>
    <row r="530" spans="3:3" s="20" customFormat="1" x14ac:dyDescent="0.25">
      <c r="C530" s="231"/>
    </row>
    <row r="531" spans="3:3" s="20" customFormat="1" x14ac:dyDescent="0.25">
      <c r="C531" s="231"/>
    </row>
    <row r="532" spans="3:3" s="20" customFormat="1" x14ac:dyDescent="0.25">
      <c r="C532" s="231"/>
    </row>
    <row r="533" spans="3:3" s="20" customFormat="1" x14ac:dyDescent="0.25">
      <c r="C533" s="231"/>
    </row>
    <row r="534" spans="3:3" s="20" customFormat="1" x14ac:dyDescent="0.25">
      <c r="C534" s="231"/>
    </row>
    <row r="535" spans="3:3" s="20" customFormat="1" x14ac:dyDescent="0.25">
      <c r="C535" s="231"/>
    </row>
    <row r="536" spans="3:3" s="20" customFormat="1" x14ac:dyDescent="0.25">
      <c r="C536" s="231"/>
    </row>
    <row r="537" spans="3:3" s="20" customFormat="1" x14ac:dyDescent="0.25">
      <c r="C537" s="231"/>
    </row>
    <row r="538" spans="3:3" s="20" customFormat="1" x14ac:dyDescent="0.25">
      <c r="C538" s="231"/>
    </row>
    <row r="539" spans="3:3" s="20" customFormat="1" x14ac:dyDescent="0.25">
      <c r="C539" s="231"/>
    </row>
    <row r="540" spans="3:3" s="20" customFormat="1" x14ac:dyDescent="0.25">
      <c r="C540" s="231"/>
    </row>
    <row r="541" spans="3:3" s="20" customFormat="1" x14ac:dyDescent="0.25">
      <c r="C541" s="231"/>
    </row>
    <row r="542" spans="3:3" s="20" customFormat="1" x14ac:dyDescent="0.25">
      <c r="C542" s="231"/>
    </row>
    <row r="543" spans="3:3" s="20" customFormat="1" x14ac:dyDescent="0.25">
      <c r="C543" s="231"/>
    </row>
    <row r="544" spans="3:3" s="20" customFormat="1" x14ac:dyDescent="0.25">
      <c r="C544" s="231"/>
    </row>
    <row r="545" spans="3:3" s="20" customFormat="1" x14ac:dyDescent="0.25">
      <c r="C545" s="231"/>
    </row>
    <row r="546" spans="3:3" s="20" customFormat="1" x14ac:dyDescent="0.25">
      <c r="C546" s="231"/>
    </row>
    <row r="547" spans="3:3" s="20" customFormat="1" x14ac:dyDescent="0.25">
      <c r="C547" s="231"/>
    </row>
    <row r="548" spans="3:3" s="20" customFormat="1" x14ac:dyDescent="0.25">
      <c r="C548" s="231"/>
    </row>
    <row r="549" spans="3:3" s="20" customFormat="1" x14ac:dyDescent="0.25">
      <c r="C549" s="231"/>
    </row>
    <row r="550" spans="3:3" s="20" customFormat="1" x14ac:dyDescent="0.25">
      <c r="C550" s="231"/>
    </row>
    <row r="551" spans="3:3" s="20" customFormat="1" x14ac:dyDescent="0.25">
      <c r="C551" s="231"/>
    </row>
    <row r="552" spans="3:3" s="20" customFormat="1" x14ac:dyDescent="0.25">
      <c r="C552" s="231"/>
    </row>
    <row r="553" spans="3:3" s="20" customFormat="1" x14ac:dyDescent="0.25">
      <c r="C553" s="231"/>
    </row>
    <row r="554" spans="3:3" s="20" customFormat="1" x14ac:dyDescent="0.25">
      <c r="C554" s="231"/>
    </row>
    <row r="555" spans="3:3" s="20" customFormat="1" x14ac:dyDescent="0.25">
      <c r="C555" s="231"/>
    </row>
    <row r="556" spans="3:3" s="20" customFormat="1" x14ac:dyDescent="0.25">
      <c r="C556" s="231"/>
    </row>
    <row r="557" spans="3:3" s="20" customFormat="1" x14ac:dyDescent="0.25">
      <c r="C557" s="231"/>
    </row>
    <row r="558" spans="3:3" s="20" customFormat="1" x14ac:dyDescent="0.25">
      <c r="C558" s="231"/>
    </row>
    <row r="559" spans="3:3" s="20" customFormat="1" x14ac:dyDescent="0.25">
      <c r="C559" s="231"/>
    </row>
    <row r="560" spans="3:3" s="20" customFormat="1" x14ac:dyDescent="0.25">
      <c r="C560" s="231"/>
    </row>
    <row r="561" spans="3:3" s="20" customFormat="1" x14ac:dyDescent="0.25">
      <c r="C561" s="231"/>
    </row>
    <row r="562" spans="3:3" s="20" customFormat="1" x14ac:dyDescent="0.25">
      <c r="C562" s="231"/>
    </row>
    <row r="563" spans="3:3" s="20" customFormat="1" x14ac:dyDescent="0.25">
      <c r="C563" s="231"/>
    </row>
    <row r="564" spans="3:3" s="20" customFormat="1" x14ac:dyDescent="0.25">
      <c r="C564" s="231"/>
    </row>
    <row r="565" spans="3:3" s="20" customFormat="1" x14ac:dyDescent="0.25">
      <c r="C565" s="231"/>
    </row>
    <row r="566" spans="3:3" s="20" customFormat="1" x14ac:dyDescent="0.25">
      <c r="C566" s="231"/>
    </row>
    <row r="567" spans="3:3" s="20" customFormat="1" x14ac:dyDescent="0.25">
      <c r="C567" s="231"/>
    </row>
    <row r="568" spans="3:3" s="20" customFormat="1" x14ac:dyDescent="0.25">
      <c r="C568" s="231"/>
    </row>
    <row r="569" spans="3:3" s="20" customFormat="1" x14ac:dyDescent="0.25">
      <c r="C569" s="231"/>
    </row>
    <row r="570" spans="3:3" s="20" customFormat="1" x14ac:dyDescent="0.25">
      <c r="C570" s="231"/>
    </row>
    <row r="571" spans="3:3" s="20" customFormat="1" x14ac:dyDescent="0.25">
      <c r="C571" s="231"/>
    </row>
    <row r="572" spans="3:3" s="20" customFormat="1" x14ac:dyDescent="0.25">
      <c r="C572" s="231"/>
    </row>
    <row r="573" spans="3:3" s="20" customFormat="1" x14ac:dyDescent="0.25">
      <c r="C573" s="231"/>
    </row>
    <row r="574" spans="3:3" s="20" customFormat="1" x14ac:dyDescent="0.25">
      <c r="C574" s="231"/>
    </row>
    <row r="575" spans="3:3" s="20" customFormat="1" x14ac:dyDescent="0.25">
      <c r="C575" s="231"/>
    </row>
    <row r="576" spans="3:3" s="20" customFormat="1" x14ac:dyDescent="0.25">
      <c r="C576" s="231"/>
    </row>
    <row r="577" spans="3:3" s="20" customFormat="1" x14ac:dyDescent="0.25">
      <c r="C577" s="231"/>
    </row>
    <row r="578" spans="3:3" s="20" customFormat="1" x14ac:dyDescent="0.25">
      <c r="C578" s="231"/>
    </row>
    <row r="579" spans="3:3" s="20" customFormat="1" x14ac:dyDescent="0.25">
      <c r="C579" s="231"/>
    </row>
    <row r="580" spans="3:3" s="20" customFormat="1" x14ac:dyDescent="0.25">
      <c r="C580" s="231"/>
    </row>
    <row r="581" spans="3:3" s="20" customFormat="1" x14ac:dyDescent="0.25">
      <c r="C581" s="231"/>
    </row>
    <row r="582" spans="3:3" s="20" customFormat="1" x14ac:dyDescent="0.25">
      <c r="C582" s="231"/>
    </row>
    <row r="583" spans="3:3" s="20" customFormat="1" x14ac:dyDescent="0.25">
      <c r="C583" s="231"/>
    </row>
    <row r="584" spans="3:3" s="20" customFormat="1" x14ac:dyDescent="0.25">
      <c r="C584" s="231"/>
    </row>
    <row r="585" spans="3:3" s="20" customFormat="1" x14ac:dyDescent="0.25">
      <c r="C585" s="231"/>
    </row>
    <row r="586" spans="3:3" s="20" customFormat="1" x14ac:dyDescent="0.25">
      <c r="C586" s="231"/>
    </row>
    <row r="587" spans="3:3" s="20" customFormat="1" x14ac:dyDescent="0.25">
      <c r="C587" s="231"/>
    </row>
    <row r="588" spans="3:3" s="20" customFormat="1" x14ac:dyDescent="0.25">
      <c r="C588" s="231"/>
    </row>
    <row r="589" spans="3:3" s="20" customFormat="1" x14ac:dyDescent="0.25">
      <c r="C589" s="231"/>
    </row>
    <row r="590" spans="3:3" s="20" customFormat="1" x14ac:dyDescent="0.25">
      <c r="C590" s="231"/>
    </row>
    <row r="591" spans="3:3" s="20" customFormat="1" x14ac:dyDescent="0.25">
      <c r="C591" s="231"/>
    </row>
    <row r="592" spans="3:3" s="20" customFormat="1" x14ac:dyDescent="0.25">
      <c r="C592" s="231"/>
    </row>
    <row r="593" spans="3:3" s="20" customFormat="1" x14ac:dyDescent="0.25">
      <c r="C593" s="231"/>
    </row>
    <row r="594" spans="3:3" s="20" customFormat="1" x14ac:dyDescent="0.25">
      <c r="C594" s="231"/>
    </row>
    <row r="595" spans="3:3" s="20" customFormat="1" x14ac:dyDescent="0.25">
      <c r="C595" s="231"/>
    </row>
    <row r="596" spans="3:3" s="20" customFormat="1" x14ac:dyDescent="0.25">
      <c r="C596" s="231"/>
    </row>
    <row r="597" spans="3:3" s="20" customFormat="1" x14ac:dyDescent="0.25">
      <c r="C597" s="231"/>
    </row>
    <row r="598" spans="3:3" s="20" customFormat="1" x14ac:dyDescent="0.25">
      <c r="C598" s="231"/>
    </row>
    <row r="599" spans="3:3" s="20" customFormat="1" x14ac:dyDescent="0.25">
      <c r="C599" s="231"/>
    </row>
    <row r="600" spans="3:3" s="20" customFormat="1" x14ac:dyDescent="0.25">
      <c r="C600" s="231"/>
    </row>
    <row r="601" spans="3:3" s="20" customFormat="1" x14ac:dyDescent="0.25">
      <c r="C601" s="231"/>
    </row>
    <row r="602" spans="3:3" s="20" customFormat="1" x14ac:dyDescent="0.25">
      <c r="C602" s="231"/>
    </row>
    <row r="603" spans="3:3" s="20" customFormat="1" x14ac:dyDescent="0.25">
      <c r="C603" s="231"/>
    </row>
    <row r="604" spans="3:3" s="20" customFormat="1" x14ac:dyDescent="0.25">
      <c r="C604" s="231"/>
    </row>
    <row r="605" spans="3:3" s="20" customFormat="1" x14ac:dyDescent="0.25">
      <c r="C605" s="231"/>
    </row>
    <row r="606" spans="3:3" s="20" customFormat="1" x14ac:dyDescent="0.25">
      <c r="C606" s="231"/>
    </row>
    <row r="607" spans="3:3" s="20" customFormat="1" x14ac:dyDescent="0.25">
      <c r="C607" s="231"/>
    </row>
    <row r="608" spans="3:3" s="20" customFormat="1" x14ac:dyDescent="0.25">
      <c r="C608" s="231"/>
    </row>
    <row r="609" spans="3:3" s="20" customFormat="1" x14ac:dyDescent="0.25">
      <c r="C609" s="231"/>
    </row>
    <row r="610" spans="3:3" s="20" customFormat="1" x14ac:dyDescent="0.25">
      <c r="C610" s="231"/>
    </row>
    <row r="611" spans="3:3" s="20" customFormat="1" x14ac:dyDescent="0.25">
      <c r="C611" s="231"/>
    </row>
    <row r="612" spans="3:3" s="20" customFormat="1" x14ac:dyDescent="0.25">
      <c r="C612" s="231"/>
    </row>
    <row r="613" spans="3:3" s="20" customFormat="1" x14ac:dyDescent="0.25">
      <c r="C613" s="231"/>
    </row>
    <row r="614" spans="3:3" s="20" customFormat="1" x14ac:dyDescent="0.25">
      <c r="C614" s="231"/>
    </row>
    <row r="615" spans="3:3" s="20" customFormat="1" x14ac:dyDescent="0.25">
      <c r="C615" s="231"/>
    </row>
    <row r="616" spans="3:3" s="20" customFormat="1" x14ac:dyDescent="0.25">
      <c r="C616" s="231"/>
    </row>
    <row r="617" spans="3:3" s="20" customFormat="1" x14ac:dyDescent="0.25">
      <c r="C617" s="231"/>
    </row>
    <row r="618" spans="3:3" s="20" customFormat="1" x14ac:dyDescent="0.25">
      <c r="C618" s="231"/>
    </row>
    <row r="619" spans="3:3" s="20" customFormat="1" x14ac:dyDescent="0.25">
      <c r="C619" s="231"/>
    </row>
    <row r="620" spans="3:3" s="20" customFormat="1" x14ac:dyDescent="0.25">
      <c r="C620" s="231"/>
    </row>
    <row r="621" spans="3:3" s="20" customFormat="1" x14ac:dyDescent="0.25">
      <c r="C621" s="231"/>
    </row>
    <row r="622" spans="3:3" s="20" customFormat="1" x14ac:dyDescent="0.25">
      <c r="C622" s="231"/>
    </row>
    <row r="623" spans="3:3" s="20" customFormat="1" x14ac:dyDescent="0.25">
      <c r="C623" s="231"/>
    </row>
    <row r="624" spans="3:3" s="20" customFormat="1" x14ac:dyDescent="0.25">
      <c r="C624" s="231"/>
    </row>
    <row r="625" spans="3:3" s="20" customFormat="1" x14ac:dyDescent="0.25">
      <c r="C625" s="231"/>
    </row>
    <row r="626" spans="3:3" s="20" customFormat="1" x14ac:dyDescent="0.25">
      <c r="C626" s="231"/>
    </row>
    <row r="627" spans="3:3" s="20" customFormat="1" x14ac:dyDescent="0.25">
      <c r="C627" s="231"/>
    </row>
    <row r="628" spans="3:3" s="20" customFormat="1" x14ac:dyDescent="0.25">
      <c r="C628" s="231"/>
    </row>
    <row r="629" spans="3:3" s="20" customFormat="1" x14ac:dyDescent="0.25">
      <c r="C629" s="231"/>
    </row>
    <row r="630" spans="3:3" s="20" customFormat="1" x14ac:dyDescent="0.25">
      <c r="C630" s="231"/>
    </row>
    <row r="631" spans="3:3" s="20" customFormat="1" x14ac:dyDescent="0.25">
      <c r="C631" s="231"/>
    </row>
    <row r="632" spans="3:3" s="20" customFormat="1" x14ac:dyDescent="0.25">
      <c r="C632" s="231"/>
    </row>
    <row r="633" spans="3:3" s="20" customFormat="1" x14ac:dyDescent="0.25">
      <c r="C633" s="231"/>
    </row>
    <row r="634" spans="3:3" s="20" customFormat="1" x14ac:dyDescent="0.25">
      <c r="C634" s="231"/>
    </row>
    <row r="635" spans="3:3" s="20" customFormat="1" x14ac:dyDescent="0.25">
      <c r="C635" s="231"/>
    </row>
    <row r="636" spans="3:3" s="20" customFormat="1" x14ac:dyDescent="0.25">
      <c r="C636" s="231"/>
    </row>
    <row r="637" spans="3:3" s="20" customFormat="1" x14ac:dyDescent="0.25">
      <c r="C637" s="231"/>
    </row>
    <row r="638" spans="3:3" s="20" customFormat="1" x14ac:dyDescent="0.25">
      <c r="C638" s="231"/>
    </row>
    <row r="639" spans="3:3" s="20" customFormat="1" x14ac:dyDescent="0.25">
      <c r="C639" s="231"/>
    </row>
    <row r="640" spans="3:3" s="20" customFormat="1" x14ac:dyDescent="0.25">
      <c r="C640" s="231"/>
    </row>
    <row r="641" spans="3:3" s="20" customFormat="1" x14ac:dyDescent="0.25">
      <c r="C641" s="231"/>
    </row>
    <row r="642" spans="3:3" s="20" customFormat="1" x14ac:dyDescent="0.25">
      <c r="C642" s="231"/>
    </row>
    <row r="643" spans="3:3" s="20" customFormat="1" x14ac:dyDescent="0.25">
      <c r="C643" s="231"/>
    </row>
    <row r="644" spans="3:3" s="20" customFormat="1" x14ac:dyDescent="0.25">
      <c r="C644" s="231"/>
    </row>
    <row r="645" spans="3:3" s="20" customFormat="1" x14ac:dyDescent="0.25">
      <c r="C645" s="231"/>
    </row>
    <row r="646" spans="3:3" s="20" customFormat="1" x14ac:dyDescent="0.25">
      <c r="C646" s="231"/>
    </row>
    <row r="647" spans="3:3" s="20" customFormat="1" x14ac:dyDescent="0.25">
      <c r="C647" s="231"/>
    </row>
    <row r="648" spans="3:3" s="20" customFormat="1" x14ac:dyDescent="0.25">
      <c r="C648" s="231"/>
    </row>
    <row r="649" spans="3:3" s="20" customFormat="1" x14ac:dyDescent="0.25">
      <c r="C649" s="231"/>
    </row>
    <row r="650" spans="3:3" s="20" customFormat="1" x14ac:dyDescent="0.25">
      <c r="C650" s="231"/>
    </row>
    <row r="651" spans="3:3" s="20" customFormat="1" x14ac:dyDescent="0.25">
      <c r="C651" s="231"/>
    </row>
    <row r="652" spans="3:3" s="20" customFormat="1" x14ac:dyDescent="0.25">
      <c r="C652" s="231"/>
    </row>
    <row r="653" spans="3:3" s="20" customFormat="1" x14ac:dyDescent="0.25">
      <c r="C653" s="231"/>
    </row>
    <row r="654" spans="3:3" s="20" customFormat="1" x14ac:dyDescent="0.25">
      <c r="C654" s="231"/>
    </row>
    <row r="655" spans="3:3" s="20" customFormat="1" x14ac:dyDescent="0.25">
      <c r="C655" s="231"/>
    </row>
    <row r="656" spans="3:3" s="20" customFormat="1" x14ac:dyDescent="0.25">
      <c r="C656" s="231"/>
    </row>
    <row r="657" spans="3:3" s="20" customFormat="1" x14ac:dyDescent="0.25">
      <c r="C657" s="231"/>
    </row>
    <row r="658" spans="3:3" s="20" customFormat="1" x14ac:dyDescent="0.25">
      <c r="C658" s="231"/>
    </row>
    <row r="659" spans="3:3" s="20" customFormat="1" x14ac:dyDescent="0.25">
      <c r="C659" s="231"/>
    </row>
    <row r="660" spans="3:3" s="20" customFormat="1" x14ac:dyDescent="0.25">
      <c r="C660" s="231"/>
    </row>
    <row r="661" spans="3:3" s="20" customFormat="1" x14ac:dyDescent="0.25">
      <c r="C661" s="231"/>
    </row>
    <row r="662" spans="3:3" s="20" customFormat="1" x14ac:dyDescent="0.25">
      <c r="C662" s="231"/>
    </row>
    <row r="663" spans="3:3" s="20" customFormat="1" x14ac:dyDescent="0.25">
      <c r="C663" s="231"/>
    </row>
    <row r="664" spans="3:3" s="20" customFormat="1" x14ac:dyDescent="0.25">
      <c r="C664" s="231"/>
    </row>
    <row r="665" spans="3:3" s="20" customFormat="1" x14ac:dyDescent="0.25">
      <c r="C665" s="231"/>
    </row>
    <row r="666" spans="3:3" s="20" customFormat="1" x14ac:dyDescent="0.25">
      <c r="C666" s="231"/>
    </row>
    <row r="667" spans="3:3" s="20" customFormat="1" x14ac:dyDescent="0.25">
      <c r="C667" s="231"/>
    </row>
    <row r="668" spans="3:3" s="20" customFormat="1" x14ac:dyDescent="0.25">
      <c r="C668" s="231"/>
    </row>
    <row r="669" spans="3:3" s="20" customFormat="1" x14ac:dyDescent="0.25">
      <c r="C669" s="231"/>
    </row>
    <row r="670" spans="3:3" s="20" customFormat="1" x14ac:dyDescent="0.25">
      <c r="C670" s="231"/>
    </row>
    <row r="671" spans="3:3" s="20" customFormat="1" x14ac:dyDescent="0.25">
      <c r="C671" s="231"/>
    </row>
    <row r="672" spans="3:3" s="20" customFormat="1" x14ac:dyDescent="0.25">
      <c r="C672" s="231"/>
    </row>
    <row r="673" spans="3:3" s="20" customFormat="1" x14ac:dyDescent="0.25">
      <c r="C673" s="231"/>
    </row>
    <row r="674" spans="3:3" s="20" customFormat="1" x14ac:dyDescent="0.25">
      <c r="C674" s="231"/>
    </row>
    <row r="675" spans="3:3" s="20" customFormat="1" x14ac:dyDescent="0.25">
      <c r="C675" s="231"/>
    </row>
    <row r="676" spans="3:3" s="20" customFormat="1" x14ac:dyDescent="0.25">
      <c r="C676" s="231"/>
    </row>
    <row r="677" spans="3:3" s="20" customFormat="1" x14ac:dyDescent="0.25">
      <c r="C677" s="231"/>
    </row>
    <row r="678" spans="3:3" s="20" customFormat="1" x14ac:dyDescent="0.25">
      <c r="C678" s="231"/>
    </row>
    <row r="679" spans="3:3" s="20" customFormat="1" x14ac:dyDescent="0.25">
      <c r="C679" s="231"/>
    </row>
    <row r="680" spans="3:3" s="20" customFormat="1" x14ac:dyDescent="0.25">
      <c r="C680" s="231"/>
    </row>
    <row r="681" spans="3:3" s="20" customFormat="1" x14ac:dyDescent="0.25">
      <c r="C681" s="231"/>
    </row>
    <row r="682" spans="3:3" s="20" customFormat="1" x14ac:dyDescent="0.25">
      <c r="C682" s="231"/>
    </row>
    <row r="683" spans="3:3" s="20" customFormat="1" x14ac:dyDescent="0.25">
      <c r="C683" s="231"/>
    </row>
    <row r="684" spans="3:3" s="20" customFormat="1" x14ac:dyDescent="0.25">
      <c r="C684" s="231"/>
    </row>
    <row r="685" spans="3:3" s="20" customFormat="1" x14ac:dyDescent="0.25">
      <c r="C685" s="231"/>
    </row>
    <row r="686" spans="3:3" s="20" customFormat="1" x14ac:dyDescent="0.25">
      <c r="C686" s="231"/>
    </row>
    <row r="687" spans="3:3" s="20" customFormat="1" x14ac:dyDescent="0.25">
      <c r="C687" s="231"/>
    </row>
    <row r="688" spans="3:3" s="20" customFormat="1" x14ac:dyDescent="0.25">
      <c r="C688" s="231"/>
    </row>
    <row r="689" spans="3:3" s="20" customFormat="1" x14ac:dyDescent="0.25">
      <c r="C689" s="231"/>
    </row>
    <row r="690" spans="3:3" s="20" customFormat="1" x14ac:dyDescent="0.25">
      <c r="C690" s="231"/>
    </row>
    <row r="691" spans="3:3" s="20" customFormat="1" x14ac:dyDescent="0.25">
      <c r="C691" s="231"/>
    </row>
    <row r="692" spans="3:3" s="20" customFormat="1" x14ac:dyDescent="0.25">
      <c r="C692" s="231"/>
    </row>
    <row r="693" spans="3:3" s="20" customFormat="1" x14ac:dyDescent="0.25">
      <c r="C693" s="231"/>
    </row>
    <row r="694" spans="3:3" s="20" customFormat="1" x14ac:dyDescent="0.25">
      <c r="C694" s="231"/>
    </row>
    <row r="695" spans="3:3" s="20" customFormat="1" x14ac:dyDescent="0.25">
      <c r="C695" s="231"/>
    </row>
    <row r="696" spans="3:3" s="20" customFormat="1" x14ac:dyDescent="0.25">
      <c r="C696" s="231"/>
    </row>
    <row r="697" spans="3:3" s="20" customFormat="1" x14ac:dyDescent="0.25">
      <c r="C697" s="231"/>
    </row>
    <row r="698" spans="3:3" s="20" customFormat="1" x14ac:dyDescent="0.25">
      <c r="C698" s="231"/>
    </row>
    <row r="699" spans="3:3" s="20" customFormat="1" x14ac:dyDescent="0.25">
      <c r="C699" s="231"/>
    </row>
    <row r="700" spans="3:3" s="20" customFormat="1" x14ac:dyDescent="0.25">
      <c r="C700" s="231"/>
    </row>
    <row r="701" spans="3:3" s="20" customFormat="1" x14ac:dyDescent="0.25">
      <c r="C701" s="231"/>
    </row>
    <row r="702" spans="3:3" s="20" customFormat="1" x14ac:dyDescent="0.25">
      <c r="C702" s="231"/>
    </row>
    <row r="703" spans="3:3" s="20" customFormat="1" x14ac:dyDescent="0.25">
      <c r="C703" s="231"/>
    </row>
    <row r="704" spans="3:3" s="20" customFormat="1" x14ac:dyDescent="0.25">
      <c r="C704" s="231"/>
    </row>
    <row r="705" spans="3:3" s="20" customFormat="1" x14ac:dyDescent="0.25">
      <c r="C705" s="231"/>
    </row>
    <row r="706" spans="3:3" s="20" customFormat="1" x14ac:dyDescent="0.25">
      <c r="C706" s="231"/>
    </row>
    <row r="707" spans="3:3" s="20" customFormat="1" x14ac:dyDescent="0.25">
      <c r="C707" s="231"/>
    </row>
    <row r="708" spans="3:3" s="20" customFormat="1" x14ac:dyDescent="0.25">
      <c r="C708" s="231"/>
    </row>
    <row r="709" spans="3:3" s="20" customFormat="1" x14ac:dyDescent="0.25">
      <c r="C709" s="231"/>
    </row>
    <row r="710" spans="3:3" s="20" customFormat="1" x14ac:dyDescent="0.25">
      <c r="C710" s="231"/>
    </row>
    <row r="711" spans="3:3" s="20" customFormat="1" x14ac:dyDescent="0.25">
      <c r="C711" s="231"/>
    </row>
    <row r="712" spans="3:3" s="20" customFormat="1" x14ac:dyDescent="0.25">
      <c r="C712" s="231"/>
    </row>
    <row r="713" spans="3:3" s="20" customFormat="1" x14ac:dyDescent="0.25">
      <c r="C713" s="231"/>
    </row>
    <row r="714" spans="3:3" s="20" customFormat="1" x14ac:dyDescent="0.25">
      <c r="C714" s="231"/>
    </row>
    <row r="715" spans="3:3" s="20" customFormat="1" x14ac:dyDescent="0.25">
      <c r="C715" s="231"/>
    </row>
    <row r="716" spans="3:3" s="20" customFormat="1" x14ac:dyDescent="0.25">
      <c r="C716" s="231"/>
    </row>
    <row r="717" spans="3:3" s="20" customFormat="1" x14ac:dyDescent="0.25">
      <c r="C717" s="231"/>
    </row>
    <row r="718" spans="3:3" s="20" customFormat="1" x14ac:dyDescent="0.25">
      <c r="C718" s="231"/>
    </row>
    <row r="719" spans="3:3" s="20" customFormat="1" x14ac:dyDescent="0.25">
      <c r="C719" s="231"/>
    </row>
    <row r="720" spans="3:3" s="20" customFormat="1" x14ac:dyDescent="0.25">
      <c r="C720" s="231"/>
    </row>
    <row r="721" spans="3:3" s="20" customFormat="1" x14ac:dyDescent="0.25">
      <c r="C721" s="231"/>
    </row>
    <row r="722" spans="3:3" s="20" customFormat="1" x14ac:dyDescent="0.25">
      <c r="C722" s="231"/>
    </row>
    <row r="723" spans="3:3" s="20" customFormat="1" x14ac:dyDescent="0.25">
      <c r="C723" s="231"/>
    </row>
    <row r="724" spans="3:3" s="20" customFormat="1" x14ac:dyDescent="0.25">
      <c r="C724" s="231"/>
    </row>
    <row r="725" spans="3:3" s="20" customFormat="1" x14ac:dyDescent="0.25">
      <c r="C725" s="231"/>
    </row>
    <row r="726" spans="3:3" s="20" customFormat="1" x14ac:dyDescent="0.25">
      <c r="C726" s="231"/>
    </row>
    <row r="727" spans="3:3" s="20" customFormat="1" x14ac:dyDescent="0.25">
      <c r="C727" s="231"/>
    </row>
    <row r="728" spans="3:3" s="20" customFormat="1" x14ac:dyDescent="0.25">
      <c r="C728" s="231"/>
    </row>
    <row r="729" spans="3:3" s="20" customFormat="1" x14ac:dyDescent="0.25">
      <c r="C729" s="231"/>
    </row>
    <row r="730" spans="3:3" s="20" customFormat="1" x14ac:dyDescent="0.25">
      <c r="C730" s="231"/>
    </row>
    <row r="731" spans="3:3" s="20" customFormat="1" x14ac:dyDescent="0.25">
      <c r="C731" s="231"/>
    </row>
    <row r="732" spans="3:3" s="20" customFormat="1" x14ac:dyDescent="0.25">
      <c r="C732" s="231"/>
    </row>
    <row r="733" spans="3:3" s="20" customFormat="1" x14ac:dyDescent="0.25">
      <c r="C733" s="231"/>
    </row>
    <row r="734" spans="3:3" s="20" customFormat="1" x14ac:dyDescent="0.25">
      <c r="C734" s="231"/>
    </row>
    <row r="735" spans="3:3" s="20" customFormat="1" x14ac:dyDescent="0.25">
      <c r="C735" s="231"/>
    </row>
    <row r="736" spans="3:3" s="20" customFormat="1" x14ac:dyDescent="0.25">
      <c r="C736" s="231"/>
    </row>
    <row r="737" spans="3:3" s="20" customFormat="1" x14ac:dyDescent="0.25">
      <c r="C737" s="231"/>
    </row>
    <row r="738" spans="3:3" s="20" customFormat="1" x14ac:dyDescent="0.25">
      <c r="C738" s="231"/>
    </row>
    <row r="739" spans="3:3" s="20" customFormat="1" x14ac:dyDescent="0.25">
      <c r="C739" s="231"/>
    </row>
    <row r="740" spans="3:3" s="20" customFormat="1" x14ac:dyDescent="0.25">
      <c r="C740" s="231"/>
    </row>
    <row r="741" spans="3:3" s="20" customFormat="1" x14ac:dyDescent="0.25">
      <c r="C741" s="231"/>
    </row>
    <row r="742" spans="3:3" s="20" customFormat="1" x14ac:dyDescent="0.25">
      <c r="C742" s="231"/>
    </row>
    <row r="743" spans="3:3" s="20" customFormat="1" x14ac:dyDescent="0.25">
      <c r="C743" s="231"/>
    </row>
    <row r="744" spans="3:3" s="20" customFormat="1" x14ac:dyDescent="0.25">
      <c r="C744" s="231"/>
    </row>
    <row r="745" spans="3:3" s="20" customFormat="1" x14ac:dyDescent="0.25">
      <c r="C745" s="231"/>
    </row>
    <row r="746" spans="3:3" s="20" customFormat="1" x14ac:dyDescent="0.25">
      <c r="C746" s="231"/>
    </row>
    <row r="747" spans="3:3" s="20" customFormat="1" x14ac:dyDescent="0.25">
      <c r="C747" s="231"/>
    </row>
    <row r="748" spans="3:3" s="20" customFormat="1" x14ac:dyDescent="0.25">
      <c r="C748" s="231"/>
    </row>
    <row r="749" spans="3:3" s="20" customFormat="1" x14ac:dyDescent="0.25">
      <c r="C749" s="231"/>
    </row>
    <row r="750" spans="3:3" s="20" customFormat="1" x14ac:dyDescent="0.25">
      <c r="C750" s="231"/>
    </row>
    <row r="751" spans="3:3" s="20" customFormat="1" x14ac:dyDescent="0.25">
      <c r="C751" s="231"/>
    </row>
    <row r="752" spans="3:3" s="20" customFormat="1" x14ac:dyDescent="0.25">
      <c r="C752" s="231"/>
    </row>
    <row r="753" spans="3:3" s="20" customFormat="1" x14ac:dyDescent="0.25">
      <c r="C753" s="231"/>
    </row>
    <row r="754" spans="3:3" s="20" customFormat="1" x14ac:dyDescent="0.25">
      <c r="C754" s="231"/>
    </row>
    <row r="755" spans="3:3" s="20" customFormat="1" x14ac:dyDescent="0.25">
      <c r="C755" s="231"/>
    </row>
    <row r="756" spans="3:3" s="20" customFormat="1" x14ac:dyDescent="0.25">
      <c r="C756" s="231"/>
    </row>
    <row r="757" spans="3:3" s="20" customFormat="1" x14ac:dyDescent="0.25">
      <c r="C757" s="231"/>
    </row>
    <row r="758" spans="3:3" s="20" customFormat="1" x14ac:dyDescent="0.25">
      <c r="C758" s="231"/>
    </row>
    <row r="759" spans="3:3" s="20" customFormat="1" x14ac:dyDescent="0.25">
      <c r="C759" s="231"/>
    </row>
    <row r="760" spans="3:3" s="20" customFormat="1" x14ac:dyDescent="0.25">
      <c r="C760" s="231"/>
    </row>
    <row r="761" spans="3:3" s="20" customFormat="1" x14ac:dyDescent="0.25">
      <c r="C761" s="231"/>
    </row>
    <row r="762" spans="3:3" s="20" customFormat="1" x14ac:dyDescent="0.25">
      <c r="C762" s="231"/>
    </row>
    <row r="763" spans="3:3" s="20" customFormat="1" x14ac:dyDescent="0.25">
      <c r="C763" s="231"/>
    </row>
    <row r="764" spans="3:3" s="20" customFormat="1" x14ac:dyDescent="0.25">
      <c r="C764" s="231"/>
    </row>
    <row r="765" spans="3:3" s="20" customFormat="1" x14ac:dyDescent="0.25">
      <c r="C765" s="231"/>
    </row>
    <row r="766" spans="3:3" s="20" customFormat="1" x14ac:dyDescent="0.25">
      <c r="C766" s="231"/>
    </row>
    <row r="767" spans="3:3" s="20" customFormat="1" x14ac:dyDescent="0.25">
      <c r="C767" s="231"/>
    </row>
    <row r="768" spans="3:3" s="20" customFormat="1" x14ac:dyDescent="0.25">
      <c r="C768" s="231"/>
    </row>
    <row r="769" spans="3:3" s="20" customFormat="1" x14ac:dyDescent="0.25">
      <c r="C769" s="231"/>
    </row>
    <row r="770" spans="3:3" s="20" customFormat="1" x14ac:dyDescent="0.25">
      <c r="C770" s="231"/>
    </row>
    <row r="771" spans="3:3" s="20" customFormat="1" x14ac:dyDescent="0.25">
      <c r="C771" s="231"/>
    </row>
    <row r="772" spans="3:3" s="20" customFormat="1" x14ac:dyDescent="0.25">
      <c r="C772" s="231"/>
    </row>
    <row r="773" spans="3:3" s="20" customFormat="1" x14ac:dyDescent="0.25">
      <c r="C773" s="231"/>
    </row>
    <row r="774" spans="3:3" s="20" customFormat="1" x14ac:dyDescent="0.25">
      <c r="C774" s="231"/>
    </row>
    <row r="775" spans="3:3" s="20" customFormat="1" x14ac:dyDescent="0.25">
      <c r="C775" s="231"/>
    </row>
    <row r="776" spans="3:3" s="20" customFormat="1" x14ac:dyDescent="0.25">
      <c r="C776" s="231"/>
    </row>
    <row r="777" spans="3:3" s="20" customFormat="1" x14ac:dyDescent="0.25">
      <c r="C777" s="231"/>
    </row>
    <row r="778" spans="3:3" s="20" customFormat="1" x14ac:dyDescent="0.25">
      <c r="C778" s="231"/>
    </row>
    <row r="779" spans="3:3" s="20" customFormat="1" x14ac:dyDescent="0.25">
      <c r="C779" s="231"/>
    </row>
    <row r="780" spans="3:3" s="20" customFormat="1" x14ac:dyDescent="0.25">
      <c r="C780" s="231"/>
    </row>
    <row r="781" spans="3:3" s="20" customFormat="1" x14ac:dyDescent="0.25">
      <c r="C781" s="231"/>
    </row>
    <row r="782" spans="3:3" s="20" customFormat="1" x14ac:dyDescent="0.25">
      <c r="C782" s="231"/>
    </row>
    <row r="783" spans="3:3" s="20" customFormat="1" x14ac:dyDescent="0.25">
      <c r="C783" s="231"/>
    </row>
    <row r="784" spans="3:3" s="20" customFormat="1" x14ac:dyDescent="0.25">
      <c r="C784" s="231"/>
    </row>
    <row r="785" spans="3:3" s="20" customFormat="1" x14ac:dyDescent="0.25">
      <c r="C785" s="231"/>
    </row>
    <row r="786" spans="3:3" s="20" customFormat="1" x14ac:dyDescent="0.25">
      <c r="C786" s="231"/>
    </row>
    <row r="787" spans="3:3" s="20" customFormat="1" x14ac:dyDescent="0.25">
      <c r="C787" s="231"/>
    </row>
    <row r="788" spans="3:3" s="20" customFormat="1" x14ac:dyDescent="0.25">
      <c r="C788" s="231"/>
    </row>
    <row r="789" spans="3:3" s="20" customFormat="1" x14ac:dyDescent="0.25">
      <c r="C789" s="231"/>
    </row>
    <row r="790" spans="3:3" s="20" customFormat="1" x14ac:dyDescent="0.25">
      <c r="C790" s="231"/>
    </row>
    <row r="791" spans="3:3" s="20" customFormat="1" x14ac:dyDescent="0.25">
      <c r="C791" s="231"/>
    </row>
    <row r="792" spans="3:3" s="20" customFormat="1" x14ac:dyDescent="0.25">
      <c r="C792" s="231"/>
    </row>
    <row r="793" spans="3:3" s="20" customFormat="1" x14ac:dyDescent="0.25">
      <c r="C793" s="231"/>
    </row>
    <row r="794" spans="3:3" s="20" customFormat="1" x14ac:dyDescent="0.25">
      <c r="C794" s="231"/>
    </row>
    <row r="795" spans="3:3" s="20" customFormat="1" x14ac:dyDescent="0.25">
      <c r="C795" s="231"/>
    </row>
    <row r="796" spans="3:3" s="20" customFormat="1" x14ac:dyDescent="0.25">
      <c r="C796" s="231"/>
    </row>
    <row r="797" spans="3:3" s="20" customFormat="1" x14ac:dyDescent="0.25">
      <c r="C797" s="231"/>
    </row>
    <row r="798" spans="3:3" s="20" customFormat="1" x14ac:dyDescent="0.25">
      <c r="C798" s="231"/>
    </row>
    <row r="799" spans="3:3" s="20" customFormat="1" x14ac:dyDescent="0.25">
      <c r="C799" s="231"/>
    </row>
    <row r="800" spans="3:3" s="20" customFormat="1" x14ac:dyDescent="0.25">
      <c r="C800" s="231"/>
    </row>
    <row r="801" spans="3:3" s="20" customFormat="1" x14ac:dyDescent="0.25">
      <c r="C801" s="231"/>
    </row>
    <row r="802" spans="3:3" s="20" customFormat="1" x14ac:dyDescent="0.25">
      <c r="C802" s="231"/>
    </row>
    <row r="803" spans="3:3" s="20" customFormat="1" x14ac:dyDescent="0.25">
      <c r="C803" s="231"/>
    </row>
    <row r="804" spans="3:3" s="20" customFormat="1" x14ac:dyDescent="0.25">
      <c r="C804" s="231"/>
    </row>
    <row r="805" spans="3:3" s="20" customFormat="1" x14ac:dyDescent="0.25">
      <c r="C805" s="231"/>
    </row>
    <row r="806" spans="3:3" s="20" customFormat="1" x14ac:dyDescent="0.25">
      <c r="C806" s="231"/>
    </row>
    <row r="807" spans="3:3" s="20" customFormat="1" x14ac:dyDescent="0.25">
      <c r="C807" s="231"/>
    </row>
    <row r="808" spans="3:3" s="20" customFormat="1" x14ac:dyDescent="0.25">
      <c r="C808" s="231"/>
    </row>
    <row r="809" spans="3:3" s="20" customFormat="1" x14ac:dyDescent="0.25">
      <c r="C809" s="231"/>
    </row>
    <row r="810" spans="3:3" s="20" customFormat="1" x14ac:dyDescent="0.25">
      <c r="C810" s="231"/>
    </row>
    <row r="811" spans="3:3" s="20" customFormat="1" x14ac:dyDescent="0.25">
      <c r="C811" s="231"/>
    </row>
    <row r="812" spans="3:3" s="20" customFormat="1" x14ac:dyDescent="0.25">
      <c r="C812" s="231"/>
    </row>
    <row r="813" spans="3:3" s="20" customFormat="1" x14ac:dyDescent="0.25">
      <c r="C813" s="231"/>
    </row>
    <row r="814" spans="3:3" s="20" customFormat="1" x14ac:dyDescent="0.25">
      <c r="C814" s="231"/>
    </row>
    <row r="815" spans="3:3" s="20" customFormat="1" x14ac:dyDescent="0.25">
      <c r="C815" s="231"/>
    </row>
    <row r="816" spans="3:3" s="20" customFormat="1" x14ac:dyDescent="0.25">
      <c r="C816" s="231"/>
    </row>
    <row r="817" spans="3:3" s="20" customFormat="1" x14ac:dyDescent="0.25">
      <c r="C817" s="231"/>
    </row>
    <row r="818" spans="3:3" s="20" customFormat="1" x14ac:dyDescent="0.25">
      <c r="C818" s="231"/>
    </row>
    <row r="819" spans="3:3" s="20" customFormat="1" x14ac:dyDescent="0.25">
      <c r="C819" s="231"/>
    </row>
    <row r="820" spans="3:3" s="20" customFormat="1" x14ac:dyDescent="0.25">
      <c r="C820" s="231"/>
    </row>
    <row r="821" spans="3:3" s="20" customFormat="1" x14ac:dyDescent="0.25">
      <c r="C821" s="231"/>
    </row>
    <row r="822" spans="3:3" s="20" customFormat="1" x14ac:dyDescent="0.25">
      <c r="C822" s="231"/>
    </row>
    <row r="823" spans="3:3" s="20" customFormat="1" x14ac:dyDescent="0.25">
      <c r="C823" s="231"/>
    </row>
    <row r="824" spans="3:3" s="20" customFormat="1" x14ac:dyDescent="0.25">
      <c r="C824" s="231"/>
    </row>
    <row r="825" spans="3:3" s="20" customFormat="1" x14ac:dyDescent="0.25">
      <c r="C825" s="231"/>
    </row>
    <row r="826" spans="3:3" s="20" customFormat="1" x14ac:dyDescent="0.25">
      <c r="C826" s="231"/>
    </row>
    <row r="827" spans="3:3" s="20" customFormat="1" x14ac:dyDescent="0.25">
      <c r="C827" s="231"/>
    </row>
    <row r="828" spans="3:3" s="20" customFormat="1" x14ac:dyDescent="0.25">
      <c r="C828" s="231"/>
    </row>
    <row r="829" spans="3:3" s="20" customFormat="1" x14ac:dyDescent="0.25">
      <c r="C829" s="231"/>
    </row>
    <row r="830" spans="3:3" s="20" customFormat="1" x14ac:dyDescent="0.25">
      <c r="C830" s="231"/>
    </row>
    <row r="831" spans="3:3" s="20" customFormat="1" x14ac:dyDescent="0.25">
      <c r="C831" s="231"/>
    </row>
    <row r="832" spans="3:3" s="20" customFormat="1" x14ac:dyDescent="0.25">
      <c r="C832" s="231"/>
    </row>
    <row r="833" spans="3:3" s="20" customFormat="1" x14ac:dyDescent="0.25">
      <c r="C833" s="231"/>
    </row>
    <row r="834" spans="3:3" s="20" customFormat="1" x14ac:dyDescent="0.25">
      <c r="C834" s="231"/>
    </row>
    <row r="835" spans="3:3" s="20" customFormat="1" x14ac:dyDescent="0.25">
      <c r="C835" s="231"/>
    </row>
    <row r="836" spans="3:3" s="20" customFormat="1" x14ac:dyDescent="0.25">
      <c r="C836" s="231"/>
    </row>
    <row r="837" spans="3:3" s="20" customFormat="1" x14ac:dyDescent="0.25">
      <c r="C837" s="231"/>
    </row>
    <row r="838" spans="3:3" s="20" customFormat="1" x14ac:dyDescent="0.25">
      <c r="C838" s="231"/>
    </row>
    <row r="839" spans="3:3" s="20" customFormat="1" x14ac:dyDescent="0.25">
      <c r="C839" s="231"/>
    </row>
    <row r="840" spans="3:3" s="20" customFormat="1" x14ac:dyDescent="0.25">
      <c r="C840" s="231"/>
    </row>
    <row r="841" spans="3:3" s="20" customFormat="1" x14ac:dyDescent="0.25">
      <c r="C841" s="231"/>
    </row>
    <row r="842" spans="3:3" s="20" customFormat="1" x14ac:dyDescent="0.25">
      <c r="C842" s="231"/>
    </row>
    <row r="843" spans="3:3" s="20" customFormat="1" x14ac:dyDescent="0.25">
      <c r="C843" s="231"/>
    </row>
    <row r="844" spans="3:3" s="20" customFormat="1" x14ac:dyDescent="0.25">
      <c r="C844" s="231"/>
    </row>
    <row r="845" spans="3:3" s="20" customFormat="1" x14ac:dyDescent="0.25">
      <c r="C845" s="231"/>
    </row>
    <row r="846" spans="3:3" s="20" customFormat="1" x14ac:dyDescent="0.25">
      <c r="C846" s="231"/>
    </row>
    <row r="847" spans="3:3" s="20" customFormat="1" x14ac:dyDescent="0.25">
      <c r="C847" s="231"/>
    </row>
    <row r="848" spans="3:3" s="20" customFormat="1" x14ac:dyDescent="0.25">
      <c r="C848" s="231"/>
    </row>
    <row r="849" spans="3:3" s="20" customFormat="1" x14ac:dyDescent="0.25">
      <c r="C849" s="231"/>
    </row>
    <row r="850" spans="3:3" s="20" customFormat="1" x14ac:dyDescent="0.25">
      <c r="C850" s="231"/>
    </row>
    <row r="851" spans="3:3" s="20" customFormat="1" x14ac:dyDescent="0.25">
      <c r="C851" s="231"/>
    </row>
    <row r="852" spans="3:3" s="20" customFormat="1" x14ac:dyDescent="0.25">
      <c r="C852" s="231"/>
    </row>
    <row r="853" spans="3:3" s="20" customFormat="1" x14ac:dyDescent="0.25">
      <c r="C853" s="231"/>
    </row>
    <row r="854" spans="3:3" s="20" customFormat="1" x14ac:dyDescent="0.25">
      <c r="C854" s="231"/>
    </row>
    <row r="855" spans="3:3" s="20" customFormat="1" x14ac:dyDescent="0.25">
      <c r="C855" s="231"/>
    </row>
    <row r="856" spans="3:3" s="20" customFormat="1" x14ac:dyDescent="0.25">
      <c r="C856" s="231"/>
    </row>
    <row r="857" spans="3:3" s="20" customFormat="1" x14ac:dyDescent="0.25">
      <c r="C857" s="231"/>
    </row>
    <row r="858" spans="3:3" s="20" customFormat="1" x14ac:dyDescent="0.25">
      <c r="C858" s="231"/>
    </row>
    <row r="859" spans="3:3" s="20" customFormat="1" x14ac:dyDescent="0.25">
      <c r="C859" s="231"/>
    </row>
    <row r="860" spans="3:3" s="20" customFormat="1" x14ac:dyDescent="0.25">
      <c r="C860" s="231"/>
    </row>
    <row r="861" spans="3:3" s="20" customFormat="1" x14ac:dyDescent="0.25">
      <c r="C861" s="231"/>
    </row>
    <row r="862" spans="3:3" s="20" customFormat="1" x14ac:dyDescent="0.25">
      <c r="C862" s="231"/>
    </row>
    <row r="863" spans="3:3" s="20" customFormat="1" x14ac:dyDescent="0.25">
      <c r="C863" s="231"/>
    </row>
    <row r="864" spans="3:3" s="20" customFormat="1" x14ac:dyDescent="0.25">
      <c r="C864" s="231"/>
    </row>
    <row r="865" spans="3:3" s="20" customFormat="1" x14ac:dyDescent="0.25">
      <c r="C865" s="231"/>
    </row>
    <row r="866" spans="3:3" s="20" customFormat="1" x14ac:dyDescent="0.25">
      <c r="C866" s="231"/>
    </row>
    <row r="867" spans="3:3" s="20" customFormat="1" x14ac:dyDescent="0.25">
      <c r="C867" s="231"/>
    </row>
    <row r="868" spans="3:3" s="20" customFormat="1" x14ac:dyDescent="0.25">
      <c r="C868" s="231"/>
    </row>
    <row r="869" spans="3:3" s="20" customFormat="1" x14ac:dyDescent="0.25">
      <c r="C869" s="231"/>
    </row>
    <row r="870" spans="3:3" s="20" customFormat="1" x14ac:dyDescent="0.25">
      <c r="C870" s="231"/>
    </row>
    <row r="871" spans="3:3" s="20" customFormat="1" x14ac:dyDescent="0.25">
      <c r="C871" s="231"/>
    </row>
    <row r="872" spans="3:3" s="20" customFormat="1" x14ac:dyDescent="0.25">
      <c r="C872" s="231"/>
    </row>
    <row r="873" spans="3:3" s="20" customFormat="1" x14ac:dyDescent="0.25">
      <c r="C873" s="231"/>
    </row>
    <row r="874" spans="3:3" s="20" customFormat="1" x14ac:dyDescent="0.25">
      <c r="C874" s="231"/>
    </row>
    <row r="875" spans="3:3" s="20" customFormat="1" x14ac:dyDescent="0.25">
      <c r="C875" s="231"/>
    </row>
    <row r="876" spans="3:3" s="20" customFormat="1" x14ac:dyDescent="0.25">
      <c r="C876" s="231"/>
    </row>
    <row r="877" spans="3:3" s="20" customFormat="1" x14ac:dyDescent="0.25">
      <c r="C877" s="231"/>
    </row>
    <row r="878" spans="3:3" s="20" customFormat="1" x14ac:dyDescent="0.25">
      <c r="C878" s="231"/>
    </row>
    <row r="879" spans="3:3" s="20" customFormat="1" x14ac:dyDescent="0.25">
      <c r="C879" s="231"/>
    </row>
    <row r="880" spans="3:3" s="20" customFormat="1" x14ac:dyDescent="0.25">
      <c r="C880" s="231"/>
    </row>
    <row r="881" spans="3:3" s="20" customFormat="1" x14ac:dyDescent="0.25">
      <c r="C881" s="231"/>
    </row>
    <row r="882" spans="3:3" s="20" customFormat="1" x14ac:dyDescent="0.25">
      <c r="C882" s="231"/>
    </row>
    <row r="883" spans="3:3" s="20" customFormat="1" x14ac:dyDescent="0.25">
      <c r="C883" s="231"/>
    </row>
    <row r="884" spans="3:3" s="20" customFormat="1" x14ac:dyDescent="0.25">
      <c r="C884" s="231"/>
    </row>
    <row r="885" spans="3:3" s="20" customFormat="1" x14ac:dyDescent="0.25">
      <c r="C885" s="231"/>
    </row>
    <row r="886" spans="3:3" s="20" customFormat="1" x14ac:dyDescent="0.25">
      <c r="C886" s="231"/>
    </row>
    <row r="887" spans="3:3" s="20" customFormat="1" x14ac:dyDescent="0.25">
      <c r="C887" s="231"/>
    </row>
    <row r="888" spans="3:3" s="20" customFormat="1" x14ac:dyDescent="0.25">
      <c r="C888" s="231"/>
    </row>
    <row r="889" spans="3:3" s="20" customFormat="1" x14ac:dyDescent="0.25">
      <c r="C889" s="231"/>
    </row>
    <row r="890" spans="3:3" s="20" customFormat="1" x14ac:dyDescent="0.25">
      <c r="C890" s="231"/>
    </row>
    <row r="891" spans="3:3" s="20" customFormat="1" x14ac:dyDescent="0.25">
      <c r="C891" s="231"/>
    </row>
    <row r="892" spans="3:3" s="20" customFormat="1" x14ac:dyDescent="0.25">
      <c r="C892" s="231"/>
    </row>
    <row r="893" spans="3:3" s="20" customFormat="1" x14ac:dyDescent="0.25">
      <c r="C893" s="231"/>
    </row>
    <row r="894" spans="3:3" s="20" customFormat="1" x14ac:dyDescent="0.25">
      <c r="C894" s="231"/>
    </row>
    <row r="895" spans="3:3" s="20" customFormat="1" x14ac:dyDescent="0.25">
      <c r="C895" s="231"/>
    </row>
    <row r="896" spans="3:3" s="20" customFormat="1" x14ac:dyDescent="0.25">
      <c r="C896" s="231"/>
    </row>
    <row r="897" spans="3:3" s="20" customFormat="1" x14ac:dyDescent="0.25">
      <c r="C897" s="231"/>
    </row>
    <row r="898" spans="3:3" s="20" customFormat="1" x14ac:dyDescent="0.25">
      <c r="C898" s="231"/>
    </row>
    <row r="899" spans="3:3" s="20" customFormat="1" x14ac:dyDescent="0.25">
      <c r="C899" s="231"/>
    </row>
    <row r="900" spans="3:3" s="20" customFormat="1" x14ac:dyDescent="0.25">
      <c r="C900" s="231"/>
    </row>
    <row r="901" spans="3:3" s="20" customFormat="1" x14ac:dyDescent="0.25">
      <c r="C901" s="231"/>
    </row>
    <row r="902" spans="3:3" s="20" customFormat="1" x14ac:dyDescent="0.25">
      <c r="C902" s="231"/>
    </row>
    <row r="903" spans="3:3" s="20" customFormat="1" x14ac:dyDescent="0.25">
      <c r="C903" s="231"/>
    </row>
    <row r="904" spans="3:3" s="20" customFormat="1" x14ac:dyDescent="0.25">
      <c r="C904" s="231"/>
    </row>
    <row r="905" spans="3:3" s="20" customFormat="1" x14ac:dyDescent="0.25">
      <c r="C905" s="231"/>
    </row>
    <row r="906" spans="3:3" s="20" customFormat="1" x14ac:dyDescent="0.25">
      <c r="C906" s="231"/>
    </row>
    <row r="907" spans="3:3" s="20" customFormat="1" x14ac:dyDescent="0.25">
      <c r="C907" s="231"/>
    </row>
    <row r="908" spans="3:3" s="20" customFormat="1" x14ac:dyDescent="0.25">
      <c r="C908" s="231"/>
    </row>
    <row r="909" spans="3:3" s="20" customFormat="1" x14ac:dyDescent="0.25">
      <c r="C909" s="231"/>
    </row>
    <row r="910" spans="3:3" s="20" customFormat="1" x14ac:dyDescent="0.25">
      <c r="C910" s="231"/>
    </row>
    <row r="911" spans="3:3" s="20" customFormat="1" x14ac:dyDescent="0.25">
      <c r="C911" s="231"/>
    </row>
    <row r="912" spans="3:3" s="20" customFormat="1" x14ac:dyDescent="0.25">
      <c r="C912" s="231"/>
    </row>
    <row r="913" spans="3:3" s="20" customFormat="1" x14ac:dyDescent="0.25">
      <c r="C913" s="231"/>
    </row>
    <row r="914" spans="3:3" s="20" customFormat="1" x14ac:dyDescent="0.25">
      <c r="C914" s="231"/>
    </row>
    <row r="915" spans="3:3" s="20" customFormat="1" x14ac:dyDescent="0.25">
      <c r="C915" s="231"/>
    </row>
    <row r="916" spans="3:3" s="20" customFormat="1" x14ac:dyDescent="0.25">
      <c r="C916" s="231"/>
    </row>
    <row r="917" spans="3:3" s="20" customFormat="1" x14ac:dyDescent="0.25">
      <c r="C917" s="231"/>
    </row>
    <row r="918" spans="3:3" s="20" customFormat="1" x14ac:dyDescent="0.25">
      <c r="C918" s="231"/>
    </row>
    <row r="919" spans="3:3" s="20" customFormat="1" x14ac:dyDescent="0.25">
      <c r="C919" s="231"/>
    </row>
    <row r="920" spans="3:3" s="20" customFormat="1" x14ac:dyDescent="0.25">
      <c r="C920" s="231"/>
    </row>
    <row r="921" spans="3:3" s="20" customFormat="1" x14ac:dyDescent="0.25">
      <c r="C921" s="231"/>
    </row>
    <row r="922" spans="3:3" s="20" customFormat="1" x14ac:dyDescent="0.25">
      <c r="C922" s="231"/>
    </row>
    <row r="923" spans="3:3" s="20" customFormat="1" x14ac:dyDescent="0.25">
      <c r="C923" s="231"/>
    </row>
    <row r="924" spans="3:3" s="20" customFormat="1" x14ac:dyDescent="0.25">
      <c r="C924" s="231"/>
    </row>
    <row r="925" spans="3:3" s="20" customFormat="1" x14ac:dyDescent="0.25">
      <c r="C925" s="231"/>
    </row>
    <row r="926" spans="3:3" s="20" customFormat="1" x14ac:dyDescent="0.25">
      <c r="C926" s="231"/>
    </row>
    <row r="927" spans="3:3" s="20" customFormat="1" x14ac:dyDescent="0.25">
      <c r="C927" s="231"/>
    </row>
    <row r="928" spans="3:3" s="20" customFormat="1" x14ac:dyDescent="0.25">
      <c r="C928" s="231"/>
    </row>
    <row r="929" spans="3:3" s="20" customFormat="1" x14ac:dyDescent="0.25">
      <c r="C929" s="231"/>
    </row>
    <row r="930" spans="3:3" s="20" customFormat="1" x14ac:dyDescent="0.25">
      <c r="C930" s="231"/>
    </row>
    <row r="931" spans="3:3" s="20" customFormat="1" x14ac:dyDescent="0.25">
      <c r="C931" s="231"/>
    </row>
    <row r="932" spans="3:3" s="20" customFormat="1" x14ac:dyDescent="0.25">
      <c r="C932" s="231"/>
    </row>
    <row r="933" spans="3:3" s="20" customFormat="1" x14ac:dyDescent="0.25">
      <c r="C933" s="231"/>
    </row>
    <row r="934" spans="3:3" s="20" customFormat="1" x14ac:dyDescent="0.25">
      <c r="C934" s="231"/>
    </row>
    <row r="935" spans="3:3" s="20" customFormat="1" x14ac:dyDescent="0.25">
      <c r="C935" s="231"/>
    </row>
    <row r="936" spans="3:3" s="20" customFormat="1" x14ac:dyDescent="0.25">
      <c r="C936" s="231"/>
    </row>
    <row r="937" spans="3:3" s="20" customFormat="1" x14ac:dyDescent="0.25">
      <c r="C937" s="231"/>
    </row>
    <row r="938" spans="3:3" s="20" customFormat="1" x14ac:dyDescent="0.25">
      <c r="C938" s="231"/>
    </row>
    <row r="939" spans="3:3" s="20" customFormat="1" x14ac:dyDescent="0.25">
      <c r="C939" s="231"/>
    </row>
    <row r="940" spans="3:3" s="20" customFormat="1" x14ac:dyDescent="0.25">
      <c r="C940" s="231"/>
    </row>
    <row r="941" spans="3:3" s="20" customFormat="1" x14ac:dyDescent="0.25">
      <c r="C941" s="231"/>
    </row>
    <row r="942" spans="3:3" s="20" customFormat="1" x14ac:dyDescent="0.25">
      <c r="C942" s="231"/>
    </row>
    <row r="943" spans="3:3" s="20" customFormat="1" x14ac:dyDescent="0.25">
      <c r="C943" s="231"/>
    </row>
    <row r="944" spans="3:3" s="20" customFormat="1" x14ac:dyDescent="0.25">
      <c r="C944" s="231"/>
    </row>
    <row r="945" spans="3:3" s="20" customFormat="1" x14ac:dyDescent="0.25">
      <c r="C945" s="231"/>
    </row>
    <row r="946" spans="3:3" s="20" customFormat="1" x14ac:dyDescent="0.25">
      <c r="C946" s="231"/>
    </row>
    <row r="947" spans="3:3" s="20" customFormat="1" x14ac:dyDescent="0.25">
      <c r="C947" s="231"/>
    </row>
    <row r="948" spans="3:3" s="20" customFormat="1" x14ac:dyDescent="0.25">
      <c r="C948" s="231"/>
    </row>
    <row r="949" spans="3:3" s="20" customFormat="1" x14ac:dyDescent="0.25">
      <c r="C949" s="231"/>
    </row>
    <row r="950" spans="3:3" s="20" customFormat="1" x14ac:dyDescent="0.25">
      <c r="C950" s="231"/>
    </row>
    <row r="951" spans="3:3" s="20" customFormat="1" x14ac:dyDescent="0.25">
      <c r="C951" s="231"/>
    </row>
    <row r="952" spans="3:3" s="20" customFormat="1" x14ac:dyDescent="0.25">
      <c r="C952" s="231"/>
    </row>
    <row r="953" spans="3:3" s="20" customFormat="1" x14ac:dyDescent="0.25">
      <c r="C953" s="231"/>
    </row>
    <row r="954" spans="3:3" s="20" customFormat="1" x14ac:dyDescent="0.25">
      <c r="C954" s="231"/>
    </row>
    <row r="955" spans="3:3" s="20" customFormat="1" x14ac:dyDescent="0.25">
      <c r="C955" s="231"/>
    </row>
    <row r="956" spans="3:3" s="20" customFormat="1" x14ac:dyDescent="0.25">
      <c r="C956" s="231"/>
    </row>
    <row r="957" spans="3:3" s="20" customFormat="1" x14ac:dyDescent="0.25">
      <c r="C957" s="231"/>
    </row>
    <row r="958" spans="3:3" s="20" customFormat="1" x14ac:dyDescent="0.25">
      <c r="C958" s="231"/>
    </row>
    <row r="959" spans="3:3" s="20" customFormat="1" x14ac:dyDescent="0.25">
      <c r="C959" s="231"/>
    </row>
    <row r="960" spans="3:3" s="20" customFormat="1" x14ac:dyDescent="0.25">
      <c r="C960" s="231"/>
    </row>
    <row r="961" spans="3:3" s="20" customFormat="1" x14ac:dyDescent="0.25">
      <c r="C961" s="231"/>
    </row>
    <row r="962" spans="3:3" s="20" customFormat="1" x14ac:dyDescent="0.25">
      <c r="C962" s="231"/>
    </row>
    <row r="963" spans="3:3" s="20" customFormat="1" x14ac:dyDescent="0.25">
      <c r="C963" s="231"/>
    </row>
    <row r="964" spans="3:3" s="20" customFormat="1" x14ac:dyDescent="0.25">
      <c r="C964" s="231"/>
    </row>
    <row r="965" spans="3:3" s="20" customFormat="1" x14ac:dyDescent="0.25">
      <c r="C965" s="231"/>
    </row>
    <row r="966" spans="3:3" s="20" customFormat="1" x14ac:dyDescent="0.25">
      <c r="C966" s="231"/>
    </row>
    <row r="967" spans="3:3" s="20" customFormat="1" x14ac:dyDescent="0.25">
      <c r="C967" s="231"/>
    </row>
    <row r="968" spans="3:3" s="20" customFormat="1" x14ac:dyDescent="0.25">
      <c r="C968" s="231"/>
    </row>
    <row r="969" spans="3:3" s="20" customFormat="1" x14ac:dyDescent="0.25">
      <c r="C969" s="231"/>
    </row>
    <row r="970" spans="3:3" s="20" customFormat="1" x14ac:dyDescent="0.25">
      <c r="C970" s="231"/>
    </row>
    <row r="971" spans="3:3" s="20" customFormat="1" x14ac:dyDescent="0.25">
      <c r="C971" s="231"/>
    </row>
    <row r="972" spans="3:3" s="20" customFormat="1" x14ac:dyDescent="0.25">
      <c r="C972" s="231"/>
    </row>
    <row r="973" spans="3:3" s="20" customFormat="1" x14ac:dyDescent="0.25">
      <c r="C973" s="231"/>
    </row>
    <row r="974" spans="3:3" s="20" customFormat="1" x14ac:dyDescent="0.25">
      <c r="C974" s="231"/>
    </row>
    <row r="975" spans="3:3" s="20" customFormat="1" x14ac:dyDescent="0.25">
      <c r="C975" s="231"/>
    </row>
    <row r="976" spans="3:3" s="20" customFormat="1" x14ac:dyDescent="0.25">
      <c r="C976" s="231"/>
    </row>
    <row r="977" spans="3:3" s="20" customFormat="1" x14ac:dyDescent="0.25">
      <c r="C977" s="231"/>
    </row>
    <row r="978" spans="3:3" s="20" customFormat="1" x14ac:dyDescent="0.25">
      <c r="C978" s="231"/>
    </row>
    <row r="979" spans="3:3" s="20" customFormat="1" x14ac:dyDescent="0.25">
      <c r="C979" s="231"/>
    </row>
    <row r="980" spans="3:3" s="20" customFormat="1" x14ac:dyDescent="0.25">
      <c r="C980" s="231"/>
    </row>
    <row r="981" spans="3:3" s="20" customFormat="1" x14ac:dyDescent="0.25">
      <c r="C981" s="231"/>
    </row>
    <row r="982" spans="3:3" s="20" customFormat="1" x14ac:dyDescent="0.25">
      <c r="C982" s="231"/>
    </row>
    <row r="983" spans="3:3" s="20" customFormat="1" x14ac:dyDescent="0.25">
      <c r="C983" s="231"/>
    </row>
    <row r="984" spans="3:3" s="20" customFormat="1" x14ac:dyDescent="0.25">
      <c r="C984" s="231"/>
    </row>
    <row r="985" spans="3:3" s="20" customFormat="1" x14ac:dyDescent="0.25">
      <c r="C985" s="231"/>
    </row>
    <row r="986" spans="3:3" s="20" customFormat="1" x14ac:dyDescent="0.25">
      <c r="C986" s="231"/>
    </row>
    <row r="987" spans="3:3" s="20" customFormat="1" x14ac:dyDescent="0.25">
      <c r="C987" s="231"/>
    </row>
    <row r="988" spans="3:3" s="20" customFormat="1" x14ac:dyDescent="0.25">
      <c r="C988" s="231"/>
    </row>
    <row r="989" spans="3:3" s="20" customFormat="1" x14ac:dyDescent="0.25">
      <c r="C989" s="231"/>
    </row>
    <row r="990" spans="3:3" s="20" customFormat="1" x14ac:dyDescent="0.25">
      <c r="C990" s="231"/>
    </row>
    <row r="991" spans="3:3" s="20" customFormat="1" x14ac:dyDescent="0.25">
      <c r="C991" s="231"/>
    </row>
    <row r="992" spans="3:3" s="20" customFormat="1" x14ac:dyDescent="0.25">
      <c r="C992" s="231"/>
    </row>
    <row r="993" spans="3:3" s="20" customFormat="1" x14ac:dyDescent="0.25">
      <c r="C993" s="231"/>
    </row>
    <row r="994" spans="3:3" s="20" customFormat="1" x14ac:dyDescent="0.25">
      <c r="C994" s="231"/>
    </row>
    <row r="995" spans="3:3" s="20" customFormat="1" x14ac:dyDescent="0.25">
      <c r="C995" s="231"/>
    </row>
    <row r="996" spans="3:3" s="20" customFormat="1" x14ac:dyDescent="0.25">
      <c r="C996" s="231"/>
    </row>
    <row r="997" spans="3:3" s="20" customFormat="1" x14ac:dyDescent="0.25">
      <c r="C997" s="231"/>
    </row>
    <row r="998" spans="3:3" s="20" customFormat="1" x14ac:dyDescent="0.25">
      <c r="C998" s="231"/>
    </row>
    <row r="999" spans="3:3" s="20" customFormat="1" x14ac:dyDescent="0.25">
      <c r="C999" s="231"/>
    </row>
    <row r="1000" spans="3:3" s="20" customFormat="1" x14ac:dyDescent="0.25">
      <c r="C1000" s="231"/>
    </row>
    <row r="1001" spans="3:3" s="20" customFormat="1" x14ac:dyDescent="0.25">
      <c r="C1001" s="231"/>
    </row>
    <row r="1002" spans="3:3" s="20" customFormat="1" x14ac:dyDescent="0.25">
      <c r="C1002" s="231"/>
    </row>
    <row r="1003" spans="3:3" s="20" customFormat="1" x14ac:dyDescent="0.25">
      <c r="C1003" s="231"/>
    </row>
    <row r="1004" spans="3:3" s="20" customFormat="1" x14ac:dyDescent="0.25">
      <c r="C1004" s="231"/>
    </row>
    <row r="1005" spans="3:3" s="20" customFormat="1" x14ac:dyDescent="0.25">
      <c r="C1005" s="231"/>
    </row>
    <row r="1006" spans="3:3" s="20" customFormat="1" x14ac:dyDescent="0.25">
      <c r="C1006" s="231"/>
    </row>
    <row r="1007" spans="3:3" s="20" customFormat="1" x14ac:dyDescent="0.25">
      <c r="C1007" s="231"/>
    </row>
    <row r="1008" spans="3:3" s="20" customFormat="1" x14ac:dyDescent="0.25">
      <c r="C1008" s="231"/>
    </row>
    <row r="1009" spans="3:3" s="20" customFormat="1" x14ac:dyDescent="0.25">
      <c r="C1009" s="231"/>
    </row>
    <row r="1010" spans="3:3" s="20" customFormat="1" x14ac:dyDescent="0.25">
      <c r="C1010" s="231"/>
    </row>
    <row r="1011" spans="3:3" s="20" customFormat="1" x14ac:dyDescent="0.25">
      <c r="C1011" s="231"/>
    </row>
    <row r="1012" spans="3:3" s="20" customFormat="1" x14ac:dyDescent="0.25">
      <c r="C1012" s="231"/>
    </row>
    <row r="1013" spans="3:3" s="20" customFormat="1" x14ac:dyDescent="0.25">
      <c r="C1013" s="231"/>
    </row>
    <row r="1014" spans="3:3" s="20" customFormat="1" x14ac:dyDescent="0.25">
      <c r="C1014" s="231"/>
    </row>
    <row r="1015" spans="3:3" s="20" customFormat="1" x14ac:dyDescent="0.25">
      <c r="C1015" s="231"/>
    </row>
    <row r="1016" spans="3:3" s="20" customFormat="1" x14ac:dyDescent="0.25">
      <c r="C1016" s="231"/>
    </row>
    <row r="1017" spans="3:3" s="20" customFormat="1" x14ac:dyDescent="0.25">
      <c r="C1017" s="231"/>
    </row>
    <row r="1018" spans="3:3" s="20" customFormat="1" x14ac:dyDescent="0.25">
      <c r="C1018" s="231"/>
    </row>
    <row r="1019" spans="3:3" s="20" customFormat="1" x14ac:dyDescent="0.25">
      <c r="C1019" s="231"/>
    </row>
    <row r="1020" spans="3:3" s="20" customFormat="1" x14ac:dyDescent="0.25">
      <c r="C1020" s="231"/>
    </row>
    <row r="1021" spans="3:3" s="20" customFormat="1" x14ac:dyDescent="0.25">
      <c r="C1021" s="231"/>
    </row>
    <row r="1022" spans="3:3" s="20" customFormat="1" x14ac:dyDescent="0.25">
      <c r="C1022" s="231"/>
    </row>
    <row r="1023" spans="3:3" s="20" customFormat="1" x14ac:dyDescent="0.25">
      <c r="C1023" s="231"/>
    </row>
    <row r="1024" spans="3:3" s="20" customFormat="1" x14ac:dyDescent="0.25">
      <c r="C1024" s="231"/>
    </row>
    <row r="1025" spans="3:3" s="20" customFormat="1" x14ac:dyDescent="0.25">
      <c r="C1025" s="231"/>
    </row>
    <row r="1026" spans="3:3" s="20" customFormat="1" x14ac:dyDescent="0.25">
      <c r="C1026" s="231"/>
    </row>
    <row r="1027" spans="3:3" s="20" customFormat="1" x14ac:dyDescent="0.25">
      <c r="C1027" s="231"/>
    </row>
    <row r="1028" spans="3:3" s="20" customFormat="1" x14ac:dyDescent="0.25">
      <c r="C1028" s="231"/>
    </row>
    <row r="1029" spans="3:3" s="20" customFormat="1" x14ac:dyDescent="0.25">
      <c r="C1029" s="231"/>
    </row>
    <row r="1030" spans="3:3" s="20" customFormat="1" x14ac:dyDescent="0.25">
      <c r="C1030" s="231"/>
    </row>
    <row r="1031" spans="3:3" s="20" customFormat="1" x14ac:dyDescent="0.25">
      <c r="C1031" s="231"/>
    </row>
    <row r="1032" spans="3:3" s="20" customFormat="1" x14ac:dyDescent="0.25">
      <c r="C1032" s="231"/>
    </row>
    <row r="1033" spans="3:3" s="20" customFormat="1" x14ac:dyDescent="0.25">
      <c r="C1033" s="231"/>
    </row>
    <row r="1034" spans="3:3" s="20" customFormat="1" x14ac:dyDescent="0.25">
      <c r="C1034" s="231"/>
    </row>
    <row r="1035" spans="3:3" s="20" customFormat="1" x14ac:dyDescent="0.25">
      <c r="C1035" s="231"/>
    </row>
    <row r="1036" spans="3:3" s="20" customFormat="1" x14ac:dyDescent="0.25">
      <c r="C1036" s="231"/>
    </row>
    <row r="1037" spans="3:3" s="20" customFormat="1" x14ac:dyDescent="0.25">
      <c r="C1037" s="231"/>
    </row>
    <row r="1038" spans="3:3" s="20" customFormat="1" x14ac:dyDescent="0.25">
      <c r="C1038" s="231"/>
    </row>
    <row r="1039" spans="3:3" s="20" customFormat="1" x14ac:dyDescent="0.25">
      <c r="C1039" s="231"/>
    </row>
    <row r="1040" spans="3:3" s="20" customFormat="1" x14ac:dyDescent="0.25">
      <c r="C1040" s="231"/>
    </row>
    <row r="1041" spans="3:3" s="20" customFormat="1" x14ac:dyDescent="0.25">
      <c r="C1041" s="231"/>
    </row>
    <row r="1042" spans="3:3" s="20" customFormat="1" x14ac:dyDescent="0.25">
      <c r="C1042" s="231"/>
    </row>
    <row r="1043" spans="3:3" s="20" customFormat="1" x14ac:dyDescent="0.25">
      <c r="C1043" s="231"/>
    </row>
    <row r="1044" spans="3:3" s="20" customFormat="1" x14ac:dyDescent="0.25">
      <c r="C1044" s="231"/>
    </row>
    <row r="1045" spans="3:3" s="20" customFormat="1" x14ac:dyDescent="0.25">
      <c r="C1045" s="231"/>
    </row>
    <row r="1046" spans="3:3" s="20" customFormat="1" x14ac:dyDescent="0.25">
      <c r="C1046" s="231"/>
    </row>
    <row r="1047" spans="3:3" s="20" customFormat="1" x14ac:dyDescent="0.25">
      <c r="C1047" s="231"/>
    </row>
    <row r="1048" spans="3:3" s="20" customFormat="1" x14ac:dyDescent="0.25">
      <c r="C1048" s="231"/>
    </row>
    <row r="1049" spans="3:3" s="20" customFormat="1" x14ac:dyDescent="0.25">
      <c r="C1049" s="231"/>
    </row>
    <row r="1050" spans="3:3" s="20" customFormat="1" x14ac:dyDescent="0.25">
      <c r="C1050" s="231"/>
    </row>
    <row r="1051" spans="3:3" s="20" customFormat="1" x14ac:dyDescent="0.25">
      <c r="C1051" s="231"/>
    </row>
    <row r="1052" spans="3:3" s="20" customFormat="1" x14ac:dyDescent="0.25">
      <c r="C1052" s="231"/>
    </row>
    <row r="1053" spans="3:3" s="20" customFormat="1" x14ac:dyDescent="0.25">
      <c r="C1053" s="231"/>
    </row>
    <row r="1054" spans="3:3" s="20" customFormat="1" x14ac:dyDescent="0.25">
      <c r="C1054" s="231"/>
    </row>
    <row r="1055" spans="3:3" s="20" customFormat="1" x14ac:dyDescent="0.25">
      <c r="C1055" s="231"/>
    </row>
    <row r="1056" spans="3:3" s="20" customFormat="1" x14ac:dyDescent="0.25">
      <c r="C1056" s="231"/>
    </row>
    <row r="1057" spans="3:3" s="20" customFormat="1" x14ac:dyDescent="0.25">
      <c r="C1057" s="231"/>
    </row>
    <row r="1058" spans="3:3" s="20" customFormat="1" x14ac:dyDescent="0.25">
      <c r="C1058" s="231"/>
    </row>
    <row r="1059" spans="3:3" s="20" customFormat="1" x14ac:dyDescent="0.25">
      <c r="C1059" s="231"/>
    </row>
    <row r="1060" spans="3:3" s="20" customFormat="1" x14ac:dyDescent="0.25">
      <c r="C1060" s="231"/>
    </row>
    <row r="1061" spans="3:3" s="20" customFormat="1" x14ac:dyDescent="0.25">
      <c r="C1061" s="231"/>
    </row>
    <row r="1062" spans="3:3" s="20" customFormat="1" x14ac:dyDescent="0.25">
      <c r="C1062" s="231"/>
    </row>
    <row r="1063" spans="3:3" s="20" customFormat="1" x14ac:dyDescent="0.25">
      <c r="C1063" s="231"/>
    </row>
    <row r="1064" spans="3:3" s="20" customFormat="1" x14ac:dyDescent="0.25">
      <c r="C1064" s="231"/>
    </row>
    <row r="1065" spans="3:3" s="20" customFormat="1" x14ac:dyDescent="0.25">
      <c r="C1065" s="231"/>
    </row>
    <row r="1066" spans="3:3" s="20" customFormat="1" x14ac:dyDescent="0.25">
      <c r="C1066" s="231"/>
    </row>
    <row r="1067" spans="3:3" s="20" customFormat="1" x14ac:dyDescent="0.25">
      <c r="C1067" s="231"/>
    </row>
    <row r="1068" spans="3:3" s="20" customFormat="1" x14ac:dyDescent="0.25">
      <c r="C1068" s="231"/>
    </row>
    <row r="1069" spans="3:3" s="20" customFormat="1" x14ac:dyDescent="0.25">
      <c r="C1069" s="231"/>
    </row>
    <row r="1070" spans="3:3" s="20" customFormat="1" x14ac:dyDescent="0.25">
      <c r="C1070" s="231"/>
    </row>
    <row r="1071" spans="3:3" s="20" customFormat="1" x14ac:dyDescent="0.25">
      <c r="C1071" s="231"/>
    </row>
    <row r="1072" spans="3:3" s="20" customFormat="1" x14ac:dyDescent="0.25">
      <c r="C1072" s="231"/>
    </row>
    <row r="1073" spans="3:3" s="20" customFormat="1" x14ac:dyDescent="0.25">
      <c r="C1073" s="231"/>
    </row>
    <row r="1074" spans="3:3" s="20" customFormat="1" x14ac:dyDescent="0.25">
      <c r="C1074" s="231"/>
    </row>
    <row r="1075" spans="3:3" s="20" customFormat="1" x14ac:dyDescent="0.25">
      <c r="C1075" s="231"/>
    </row>
    <row r="1076" spans="3:3" s="20" customFormat="1" x14ac:dyDescent="0.25">
      <c r="C1076" s="231"/>
    </row>
    <row r="1077" spans="3:3" s="20" customFormat="1" x14ac:dyDescent="0.25">
      <c r="C1077" s="231"/>
    </row>
    <row r="1078" spans="3:3" s="20" customFormat="1" x14ac:dyDescent="0.25">
      <c r="C1078" s="231"/>
    </row>
    <row r="1079" spans="3:3" s="20" customFormat="1" x14ac:dyDescent="0.25">
      <c r="C1079" s="231"/>
    </row>
    <row r="1080" spans="3:3" s="20" customFormat="1" x14ac:dyDescent="0.25">
      <c r="C1080" s="231"/>
    </row>
    <row r="1081" spans="3:3" s="20" customFormat="1" x14ac:dyDescent="0.25">
      <c r="C1081" s="231"/>
    </row>
    <row r="1082" spans="3:3" s="20" customFormat="1" x14ac:dyDescent="0.25">
      <c r="C1082" s="231"/>
    </row>
    <row r="1083" spans="3:3" s="20" customFormat="1" x14ac:dyDescent="0.25">
      <c r="C1083" s="231"/>
    </row>
    <row r="1084" spans="3:3" s="20" customFormat="1" x14ac:dyDescent="0.25">
      <c r="C1084" s="231"/>
    </row>
    <row r="1085" spans="3:3" s="20" customFormat="1" x14ac:dyDescent="0.25">
      <c r="C1085" s="231"/>
    </row>
    <row r="1086" spans="3:3" s="20" customFormat="1" x14ac:dyDescent="0.25">
      <c r="C1086" s="231"/>
    </row>
    <row r="1087" spans="3:3" s="20" customFormat="1" x14ac:dyDescent="0.25">
      <c r="C1087" s="231"/>
    </row>
    <row r="1088" spans="3:3" s="20" customFormat="1" x14ac:dyDescent="0.25">
      <c r="C1088" s="231"/>
    </row>
    <row r="1089" spans="3:3" s="20" customFormat="1" x14ac:dyDescent="0.25">
      <c r="C1089" s="231"/>
    </row>
    <row r="1090" spans="3:3" s="20" customFormat="1" x14ac:dyDescent="0.25">
      <c r="C1090" s="231"/>
    </row>
    <row r="1091" spans="3:3" s="20" customFormat="1" x14ac:dyDescent="0.25">
      <c r="C1091" s="231"/>
    </row>
    <row r="1092" spans="3:3" s="20" customFormat="1" x14ac:dyDescent="0.25">
      <c r="C1092" s="231"/>
    </row>
    <row r="1093" spans="3:3" s="20" customFormat="1" x14ac:dyDescent="0.25">
      <c r="C1093" s="231"/>
    </row>
    <row r="1094" spans="3:3" s="20" customFormat="1" x14ac:dyDescent="0.25">
      <c r="C1094" s="231"/>
    </row>
    <row r="1095" spans="3:3" s="20" customFormat="1" x14ac:dyDescent="0.25">
      <c r="C1095" s="231"/>
    </row>
    <row r="1096" spans="3:3" s="20" customFormat="1" x14ac:dyDescent="0.25">
      <c r="C1096" s="231"/>
    </row>
    <row r="1097" spans="3:3" s="20" customFormat="1" x14ac:dyDescent="0.25">
      <c r="C1097" s="231"/>
    </row>
    <row r="1098" spans="3:3" s="20" customFormat="1" x14ac:dyDescent="0.25">
      <c r="C1098" s="231"/>
    </row>
    <row r="1099" spans="3:3" s="20" customFormat="1" x14ac:dyDescent="0.25">
      <c r="C1099" s="231"/>
    </row>
    <row r="1100" spans="3:3" s="20" customFormat="1" x14ac:dyDescent="0.25">
      <c r="C1100" s="231"/>
    </row>
    <row r="1101" spans="3:3" s="20" customFormat="1" x14ac:dyDescent="0.25">
      <c r="C1101" s="231"/>
    </row>
    <row r="1102" spans="3:3" s="20" customFormat="1" x14ac:dyDescent="0.25">
      <c r="C1102" s="231"/>
    </row>
    <row r="1103" spans="3:3" s="20" customFormat="1" x14ac:dyDescent="0.25">
      <c r="C1103" s="231"/>
    </row>
    <row r="1104" spans="3:3" s="20" customFormat="1" x14ac:dyDescent="0.25">
      <c r="C1104" s="231"/>
    </row>
    <row r="1105" spans="3:3" s="20" customFormat="1" x14ac:dyDescent="0.25">
      <c r="C1105" s="231"/>
    </row>
    <row r="1106" spans="3:3" s="20" customFormat="1" x14ac:dyDescent="0.25">
      <c r="C1106" s="231"/>
    </row>
    <row r="1107" spans="3:3" s="20" customFormat="1" x14ac:dyDescent="0.25">
      <c r="C1107" s="231"/>
    </row>
    <row r="1108" spans="3:3" s="20" customFormat="1" x14ac:dyDescent="0.25">
      <c r="C1108" s="231"/>
    </row>
    <row r="1109" spans="3:3" s="20" customFormat="1" x14ac:dyDescent="0.25">
      <c r="C1109" s="231"/>
    </row>
    <row r="1110" spans="3:3" s="20" customFormat="1" x14ac:dyDescent="0.25">
      <c r="C1110" s="231"/>
    </row>
    <row r="1111" spans="3:3" s="20" customFormat="1" x14ac:dyDescent="0.25">
      <c r="C1111" s="231"/>
    </row>
    <row r="1112" spans="3:3" s="20" customFormat="1" x14ac:dyDescent="0.25">
      <c r="C1112" s="231"/>
    </row>
    <row r="1113" spans="3:3" s="20" customFormat="1" x14ac:dyDescent="0.25">
      <c r="C1113" s="231"/>
    </row>
    <row r="1114" spans="3:3" s="20" customFormat="1" x14ac:dyDescent="0.25">
      <c r="C1114" s="231"/>
    </row>
    <row r="1115" spans="3:3" s="20" customFormat="1" x14ac:dyDescent="0.25">
      <c r="C1115" s="231"/>
    </row>
    <row r="1116" spans="3:3" s="20" customFormat="1" x14ac:dyDescent="0.25">
      <c r="C1116" s="231"/>
    </row>
    <row r="1117" spans="3:3" s="20" customFormat="1" x14ac:dyDescent="0.25">
      <c r="C1117" s="231"/>
    </row>
    <row r="1118" spans="3:3" s="20" customFormat="1" x14ac:dyDescent="0.25">
      <c r="C1118" s="231"/>
    </row>
    <row r="1119" spans="3:3" s="20" customFormat="1" x14ac:dyDescent="0.25">
      <c r="C1119" s="231"/>
    </row>
    <row r="1120" spans="3:3" s="20" customFormat="1" x14ac:dyDescent="0.25">
      <c r="C1120" s="231"/>
    </row>
    <row r="1121" spans="3:3" s="20" customFormat="1" x14ac:dyDescent="0.25">
      <c r="C1121" s="231"/>
    </row>
    <row r="1122" spans="3:3" s="20" customFormat="1" x14ac:dyDescent="0.25">
      <c r="C1122" s="231"/>
    </row>
    <row r="1123" spans="3:3" s="20" customFormat="1" x14ac:dyDescent="0.25">
      <c r="C1123" s="231"/>
    </row>
    <row r="1124" spans="3:3" s="20" customFormat="1" x14ac:dyDescent="0.25">
      <c r="C1124" s="231"/>
    </row>
    <row r="1125" spans="3:3" s="20" customFormat="1" x14ac:dyDescent="0.25">
      <c r="C1125" s="231"/>
    </row>
    <row r="1126" spans="3:3" s="20" customFormat="1" x14ac:dyDescent="0.25">
      <c r="C1126" s="231"/>
    </row>
    <row r="1127" spans="3:3" s="20" customFormat="1" x14ac:dyDescent="0.25">
      <c r="C1127" s="231"/>
    </row>
    <row r="1128" spans="3:3" s="20" customFormat="1" x14ac:dyDescent="0.25">
      <c r="C1128" s="231"/>
    </row>
    <row r="1129" spans="3:3" s="20" customFormat="1" x14ac:dyDescent="0.25">
      <c r="C1129" s="231"/>
    </row>
    <row r="1130" spans="3:3" s="20" customFormat="1" x14ac:dyDescent="0.25">
      <c r="C1130" s="231"/>
    </row>
    <row r="1131" spans="3:3" s="20" customFormat="1" x14ac:dyDescent="0.25">
      <c r="C1131" s="231"/>
    </row>
    <row r="1132" spans="3:3" s="20" customFormat="1" x14ac:dyDescent="0.25">
      <c r="C1132" s="231"/>
    </row>
    <row r="1133" spans="3:3" s="20" customFormat="1" x14ac:dyDescent="0.25">
      <c r="C1133" s="231"/>
    </row>
    <row r="1134" spans="3:3" s="20" customFormat="1" x14ac:dyDescent="0.25">
      <c r="C1134" s="231"/>
    </row>
    <row r="1135" spans="3:3" s="20" customFormat="1" x14ac:dyDescent="0.25">
      <c r="C1135" s="231"/>
    </row>
    <row r="1136" spans="3:3" s="20" customFormat="1" x14ac:dyDescent="0.25">
      <c r="C1136" s="231"/>
    </row>
    <row r="1137" spans="3:3" s="20" customFormat="1" x14ac:dyDescent="0.25">
      <c r="C1137" s="231"/>
    </row>
    <row r="1138" spans="3:3" s="20" customFormat="1" x14ac:dyDescent="0.25">
      <c r="C1138" s="231"/>
    </row>
    <row r="1139" spans="3:3" s="20" customFormat="1" x14ac:dyDescent="0.25">
      <c r="C1139" s="231"/>
    </row>
    <row r="1140" spans="3:3" s="20" customFormat="1" x14ac:dyDescent="0.25">
      <c r="C1140" s="231"/>
    </row>
    <row r="1141" spans="3:3" s="20" customFormat="1" x14ac:dyDescent="0.25">
      <c r="C1141" s="231"/>
    </row>
    <row r="1142" spans="3:3" s="20" customFormat="1" x14ac:dyDescent="0.25">
      <c r="C1142" s="231"/>
    </row>
    <row r="1143" spans="3:3" s="20" customFormat="1" x14ac:dyDescent="0.25">
      <c r="C1143" s="231"/>
    </row>
    <row r="1144" spans="3:3" s="20" customFormat="1" x14ac:dyDescent="0.25">
      <c r="C1144" s="231"/>
    </row>
    <row r="1145" spans="3:3" s="20" customFormat="1" x14ac:dyDescent="0.25">
      <c r="C1145" s="231"/>
    </row>
    <row r="1146" spans="3:3" s="20" customFormat="1" x14ac:dyDescent="0.25">
      <c r="C1146" s="231"/>
    </row>
    <row r="1147" spans="3:3" s="20" customFormat="1" x14ac:dyDescent="0.25">
      <c r="C1147" s="231"/>
    </row>
    <row r="1148" spans="3:3" s="20" customFormat="1" x14ac:dyDescent="0.25">
      <c r="C1148" s="231"/>
    </row>
    <row r="1149" spans="3:3" s="20" customFormat="1" x14ac:dyDescent="0.25">
      <c r="C1149" s="231"/>
    </row>
    <row r="1150" spans="3:3" s="20" customFormat="1" x14ac:dyDescent="0.25">
      <c r="C1150" s="231"/>
    </row>
    <row r="1151" spans="3:3" s="20" customFormat="1" x14ac:dyDescent="0.25">
      <c r="C1151" s="231"/>
    </row>
    <row r="1152" spans="3:3" s="20" customFormat="1" x14ac:dyDescent="0.25">
      <c r="C1152" s="231"/>
    </row>
    <row r="1153" spans="3:3" s="20" customFormat="1" x14ac:dyDescent="0.25">
      <c r="C1153" s="231"/>
    </row>
    <row r="1154" spans="3:3" s="20" customFormat="1" x14ac:dyDescent="0.25">
      <c r="C1154" s="231"/>
    </row>
    <row r="1155" spans="3:3" s="20" customFormat="1" x14ac:dyDescent="0.25">
      <c r="C1155" s="231"/>
    </row>
    <row r="1156" spans="3:3" s="20" customFormat="1" x14ac:dyDescent="0.25">
      <c r="C1156" s="231"/>
    </row>
    <row r="1157" spans="3:3" s="20" customFormat="1" x14ac:dyDescent="0.25">
      <c r="C1157" s="231"/>
    </row>
    <row r="1158" spans="3:3" s="20" customFormat="1" x14ac:dyDescent="0.25">
      <c r="C1158" s="231"/>
    </row>
    <row r="1159" spans="3:3" s="20" customFormat="1" x14ac:dyDescent="0.25">
      <c r="C1159" s="231"/>
    </row>
    <row r="1160" spans="3:3" s="20" customFormat="1" x14ac:dyDescent="0.25">
      <c r="C1160" s="231"/>
    </row>
    <row r="1161" spans="3:3" s="20" customFormat="1" x14ac:dyDescent="0.25">
      <c r="C1161" s="231"/>
    </row>
    <row r="1162" spans="3:3" s="20" customFormat="1" x14ac:dyDescent="0.25">
      <c r="C1162" s="231"/>
    </row>
    <row r="1163" spans="3:3" s="20" customFormat="1" x14ac:dyDescent="0.25">
      <c r="C1163" s="231"/>
    </row>
    <row r="1164" spans="3:3" s="20" customFormat="1" x14ac:dyDescent="0.25">
      <c r="C1164" s="231"/>
    </row>
    <row r="1165" spans="3:3" s="20" customFormat="1" x14ac:dyDescent="0.25">
      <c r="C1165" s="231"/>
    </row>
    <row r="1166" spans="3:3" s="20" customFormat="1" x14ac:dyDescent="0.25">
      <c r="C1166" s="231"/>
    </row>
    <row r="1167" spans="3:3" s="20" customFormat="1" x14ac:dyDescent="0.25">
      <c r="C1167" s="231"/>
    </row>
    <row r="1168" spans="3:3" s="20" customFormat="1" x14ac:dyDescent="0.25">
      <c r="C1168" s="231"/>
    </row>
    <row r="1169" spans="3:3" s="20" customFormat="1" x14ac:dyDescent="0.25">
      <c r="C1169" s="231"/>
    </row>
    <row r="1170" spans="3:3" s="20" customFormat="1" x14ac:dyDescent="0.25">
      <c r="C1170" s="231"/>
    </row>
    <row r="1171" spans="3:3" s="20" customFormat="1" x14ac:dyDescent="0.25">
      <c r="C1171" s="231"/>
    </row>
    <row r="1172" spans="3:3" s="20" customFormat="1" x14ac:dyDescent="0.25">
      <c r="C1172" s="231"/>
    </row>
    <row r="1173" spans="3:3" s="20" customFormat="1" x14ac:dyDescent="0.25">
      <c r="C1173" s="231"/>
    </row>
    <row r="1174" spans="3:3" s="20" customFormat="1" x14ac:dyDescent="0.25">
      <c r="C1174" s="231"/>
    </row>
    <row r="1175" spans="3:3" s="20" customFormat="1" x14ac:dyDescent="0.25">
      <c r="C1175" s="231"/>
    </row>
    <row r="1176" spans="3:3" s="20" customFormat="1" x14ac:dyDescent="0.25">
      <c r="C1176" s="231"/>
    </row>
    <row r="1177" spans="3:3" s="20" customFormat="1" x14ac:dyDescent="0.25">
      <c r="C1177" s="231"/>
    </row>
    <row r="1178" spans="3:3" s="20" customFormat="1" x14ac:dyDescent="0.25">
      <c r="C1178" s="231"/>
    </row>
    <row r="1179" spans="3:3" s="20" customFormat="1" x14ac:dyDescent="0.25">
      <c r="C1179" s="231"/>
    </row>
    <row r="1180" spans="3:3" s="20" customFormat="1" x14ac:dyDescent="0.25">
      <c r="C1180" s="231"/>
    </row>
    <row r="1181" spans="3:3" s="20" customFormat="1" x14ac:dyDescent="0.25">
      <c r="C1181" s="231"/>
    </row>
    <row r="1182" spans="3:3" s="20" customFormat="1" x14ac:dyDescent="0.25">
      <c r="C1182" s="231"/>
    </row>
    <row r="1183" spans="3:3" s="20" customFormat="1" x14ac:dyDescent="0.25">
      <c r="C1183" s="231"/>
    </row>
    <row r="1184" spans="3:3" s="20" customFormat="1" x14ac:dyDescent="0.25">
      <c r="C1184" s="231"/>
    </row>
    <row r="1185" spans="3:3" s="20" customFormat="1" x14ac:dyDescent="0.25">
      <c r="C1185" s="231"/>
    </row>
    <row r="1186" spans="3:3" s="20" customFormat="1" x14ac:dyDescent="0.25">
      <c r="C1186" s="231"/>
    </row>
    <row r="1187" spans="3:3" s="20" customFormat="1" x14ac:dyDescent="0.25">
      <c r="C1187" s="231"/>
    </row>
    <row r="1188" spans="3:3" s="20" customFormat="1" x14ac:dyDescent="0.25">
      <c r="C1188" s="231"/>
    </row>
    <row r="1189" spans="3:3" s="20" customFormat="1" x14ac:dyDescent="0.25">
      <c r="C1189" s="231"/>
    </row>
    <row r="1190" spans="3:3" s="20" customFormat="1" x14ac:dyDescent="0.25">
      <c r="C1190" s="231"/>
    </row>
    <row r="1191" spans="3:3" s="20" customFormat="1" x14ac:dyDescent="0.25">
      <c r="C1191" s="231"/>
    </row>
    <row r="1192" spans="3:3" s="20" customFormat="1" x14ac:dyDescent="0.25">
      <c r="C1192" s="231"/>
    </row>
    <row r="1193" spans="3:3" s="20" customFormat="1" x14ac:dyDescent="0.25">
      <c r="C1193" s="231"/>
    </row>
    <row r="1194" spans="3:3" s="20" customFormat="1" x14ac:dyDescent="0.25">
      <c r="C1194" s="231"/>
    </row>
    <row r="1195" spans="3:3" s="20" customFormat="1" x14ac:dyDescent="0.25">
      <c r="C1195" s="231"/>
    </row>
    <row r="1196" spans="3:3" s="20" customFormat="1" x14ac:dyDescent="0.25">
      <c r="C1196" s="231"/>
    </row>
    <row r="1197" spans="3:3" s="20" customFormat="1" x14ac:dyDescent="0.25">
      <c r="C1197" s="231"/>
    </row>
    <row r="1198" spans="3:3" s="20" customFormat="1" x14ac:dyDescent="0.25">
      <c r="C1198" s="231"/>
    </row>
    <row r="1199" spans="3:3" s="20" customFormat="1" x14ac:dyDescent="0.25">
      <c r="C1199" s="231"/>
    </row>
    <row r="1200" spans="3:3" s="20" customFormat="1" x14ac:dyDescent="0.25">
      <c r="C1200" s="231"/>
    </row>
    <row r="1201" spans="3:3" s="20" customFormat="1" x14ac:dyDescent="0.25">
      <c r="C1201" s="231"/>
    </row>
    <row r="1202" spans="3:3" s="20" customFormat="1" x14ac:dyDescent="0.25">
      <c r="C1202" s="231"/>
    </row>
    <row r="1203" spans="3:3" s="20" customFormat="1" x14ac:dyDescent="0.25">
      <c r="C1203" s="231"/>
    </row>
    <row r="1204" spans="3:3" s="20" customFormat="1" x14ac:dyDescent="0.25">
      <c r="C1204" s="231"/>
    </row>
    <row r="1205" spans="3:3" s="20" customFormat="1" x14ac:dyDescent="0.25">
      <c r="C1205" s="231"/>
    </row>
    <row r="1206" spans="3:3" s="20" customFormat="1" x14ac:dyDescent="0.25">
      <c r="C1206" s="231"/>
    </row>
    <row r="1207" spans="3:3" s="20" customFormat="1" x14ac:dyDescent="0.25">
      <c r="C1207" s="231"/>
    </row>
    <row r="1208" spans="3:3" s="20" customFormat="1" x14ac:dyDescent="0.25">
      <c r="C1208" s="231"/>
    </row>
    <row r="1209" spans="3:3" s="20" customFormat="1" x14ac:dyDescent="0.25">
      <c r="C1209" s="231"/>
    </row>
    <row r="1210" spans="3:3" s="20" customFormat="1" x14ac:dyDescent="0.25">
      <c r="C1210" s="231"/>
    </row>
    <row r="1211" spans="3:3" s="20" customFormat="1" x14ac:dyDescent="0.25">
      <c r="C1211" s="231"/>
    </row>
    <row r="1212" spans="3:3" s="20" customFormat="1" x14ac:dyDescent="0.25">
      <c r="C1212" s="231"/>
    </row>
    <row r="1213" spans="3:3" s="20" customFormat="1" x14ac:dyDescent="0.25">
      <c r="C1213" s="231"/>
    </row>
    <row r="1214" spans="3:3" s="20" customFormat="1" x14ac:dyDescent="0.25">
      <c r="C1214" s="231"/>
    </row>
    <row r="1215" spans="3:3" s="20" customFormat="1" x14ac:dyDescent="0.25">
      <c r="C1215" s="231"/>
    </row>
    <row r="1216" spans="3:3" s="20" customFormat="1" x14ac:dyDescent="0.25">
      <c r="C1216" s="231"/>
    </row>
    <row r="1217" spans="3:3" s="20" customFormat="1" x14ac:dyDescent="0.25">
      <c r="C1217" s="231"/>
    </row>
    <row r="1218" spans="3:3" s="20" customFormat="1" x14ac:dyDescent="0.25">
      <c r="C1218" s="231"/>
    </row>
    <row r="1219" spans="3:3" s="20" customFormat="1" x14ac:dyDescent="0.25">
      <c r="C1219" s="231"/>
    </row>
    <row r="1220" spans="3:3" s="20" customFormat="1" x14ac:dyDescent="0.25">
      <c r="C1220" s="231"/>
    </row>
    <row r="1221" spans="3:3" s="20" customFormat="1" x14ac:dyDescent="0.25">
      <c r="C1221" s="231"/>
    </row>
    <row r="1222" spans="3:3" s="20" customFormat="1" x14ac:dyDescent="0.25">
      <c r="C1222" s="231"/>
    </row>
    <row r="1223" spans="3:3" s="20" customFormat="1" x14ac:dyDescent="0.25">
      <c r="C1223" s="231"/>
    </row>
    <row r="1224" spans="3:3" s="20" customFormat="1" x14ac:dyDescent="0.25">
      <c r="C1224" s="231"/>
    </row>
    <row r="1225" spans="3:3" s="20" customFormat="1" x14ac:dyDescent="0.25">
      <c r="C1225" s="231"/>
    </row>
    <row r="1226" spans="3:3" s="20" customFormat="1" x14ac:dyDescent="0.25">
      <c r="C1226" s="231"/>
    </row>
    <row r="1227" spans="3:3" s="20" customFormat="1" x14ac:dyDescent="0.25">
      <c r="C1227" s="231"/>
    </row>
    <row r="1228" spans="3:3" s="20" customFormat="1" x14ac:dyDescent="0.25">
      <c r="C1228" s="231"/>
    </row>
    <row r="1229" spans="3:3" s="20" customFormat="1" x14ac:dyDescent="0.25">
      <c r="C1229" s="231"/>
    </row>
    <row r="1230" spans="3:3" s="20" customFormat="1" x14ac:dyDescent="0.25">
      <c r="C1230" s="231"/>
    </row>
    <row r="1231" spans="3:3" s="20" customFormat="1" x14ac:dyDescent="0.25">
      <c r="C1231" s="231"/>
    </row>
    <row r="1232" spans="3:3" s="20" customFormat="1" x14ac:dyDescent="0.25">
      <c r="C1232" s="231"/>
    </row>
    <row r="1233" spans="3:3" s="20" customFormat="1" x14ac:dyDescent="0.25">
      <c r="C1233" s="231"/>
    </row>
    <row r="1234" spans="3:3" s="20" customFormat="1" x14ac:dyDescent="0.25">
      <c r="C1234" s="231"/>
    </row>
    <row r="1235" spans="3:3" s="20" customFormat="1" x14ac:dyDescent="0.25">
      <c r="C1235" s="231"/>
    </row>
    <row r="1236" spans="3:3" s="20" customFormat="1" x14ac:dyDescent="0.25">
      <c r="C1236" s="231"/>
    </row>
    <row r="1237" spans="3:3" s="20" customFormat="1" x14ac:dyDescent="0.25">
      <c r="C1237" s="231"/>
    </row>
    <row r="1238" spans="3:3" s="20" customFormat="1" x14ac:dyDescent="0.25">
      <c r="C1238" s="231"/>
    </row>
    <row r="1239" spans="3:3" s="20" customFormat="1" x14ac:dyDescent="0.25">
      <c r="C1239" s="231"/>
    </row>
    <row r="1240" spans="3:3" s="20" customFormat="1" x14ac:dyDescent="0.25">
      <c r="C1240" s="231"/>
    </row>
    <row r="1241" spans="3:3" s="20" customFormat="1" x14ac:dyDescent="0.25">
      <c r="C1241" s="231"/>
    </row>
    <row r="1242" spans="3:3" s="20" customFormat="1" x14ac:dyDescent="0.25">
      <c r="C1242" s="231"/>
    </row>
    <row r="1243" spans="3:3" s="20" customFormat="1" x14ac:dyDescent="0.25">
      <c r="C1243" s="231"/>
    </row>
    <row r="1244" spans="3:3" s="20" customFormat="1" x14ac:dyDescent="0.25">
      <c r="C1244" s="231"/>
    </row>
    <row r="1245" spans="3:3" s="20" customFormat="1" x14ac:dyDescent="0.25">
      <c r="C1245" s="231"/>
    </row>
    <row r="1246" spans="3:3" s="20" customFormat="1" x14ac:dyDescent="0.25">
      <c r="C1246" s="231"/>
    </row>
    <row r="1247" spans="3:3" s="20" customFormat="1" x14ac:dyDescent="0.25">
      <c r="C1247" s="231"/>
    </row>
    <row r="1248" spans="3:3" s="20" customFormat="1" x14ac:dyDescent="0.25">
      <c r="C1248" s="231"/>
    </row>
    <row r="1249" spans="3:3" s="20" customFormat="1" x14ac:dyDescent="0.25">
      <c r="C1249" s="231"/>
    </row>
    <row r="1250" spans="3:3" s="20" customFormat="1" x14ac:dyDescent="0.25">
      <c r="C1250" s="231"/>
    </row>
    <row r="1251" spans="3:3" s="20" customFormat="1" x14ac:dyDescent="0.25">
      <c r="C1251" s="231"/>
    </row>
    <row r="1252" spans="3:3" s="20" customFormat="1" x14ac:dyDescent="0.25">
      <c r="C1252" s="231"/>
    </row>
    <row r="1253" spans="3:3" s="20" customFormat="1" x14ac:dyDescent="0.25">
      <c r="C1253" s="231"/>
    </row>
    <row r="1254" spans="3:3" s="20" customFormat="1" x14ac:dyDescent="0.25">
      <c r="C1254" s="231"/>
    </row>
    <row r="1255" spans="3:3" s="20" customFormat="1" x14ac:dyDescent="0.25">
      <c r="C1255" s="231"/>
    </row>
    <row r="1256" spans="3:3" s="20" customFormat="1" x14ac:dyDescent="0.25">
      <c r="C1256" s="231"/>
    </row>
    <row r="1257" spans="3:3" s="20" customFormat="1" x14ac:dyDescent="0.25">
      <c r="C1257" s="231"/>
    </row>
    <row r="1258" spans="3:3" s="20" customFormat="1" x14ac:dyDescent="0.25">
      <c r="C1258" s="231"/>
    </row>
    <row r="1259" spans="3:3" s="20" customFormat="1" x14ac:dyDescent="0.25">
      <c r="C1259" s="231"/>
    </row>
    <row r="1260" spans="3:3" s="20" customFormat="1" x14ac:dyDescent="0.25">
      <c r="C1260" s="231"/>
    </row>
    <row r="1261" spans="3:3" s="20" customFormat="1" x14ac:dyDescent="0.25">
      <c r="C1261" s="231"/>
    </row>
    <row r="1262" spans="3:3" s="20" customFormat="1" x14ac:dyDescent="0.25">
      <c r="C1262" s="231"/>
    </row>
    <row r="1263" spans="3:3" s="20" customFormat="1" x14ac:dyDescent="0.25">
      <c r="C1263" s="231"/>
    </row>
    <row r="1264" spans="3:3" s="20" customFormat="1" x14ac:dyDescent="0.25">
      <c r="C1264" s="231"/>
    </row>
    <row r="1265" spans="3:3" s="20" customFormat="1" x14ac:dyDescent="0.25">
      <c r="C1265" s="231"/>
    </row>
    <row r="1266" spans="3:3" s="20" customFormat="1" x14ac:dyDescent="0.25">
      <c r="C1266" s="231"/>
    </row>
    <row r="1267" spans="3:3" s="20" customFormat="1" x14ac:dyDescent="0.25">
      <c r="C1267" s="231"/>
    </row>
    <row r="1268" spans="3:3" s="20" customFormat="1" x14ac:dyDescent="0.25">
      <c r="C1268" s="231"/>
    </row>
    <row r="1269" spans="3:3" s="20" customFormat="1" x14ac:dyDescent="0.25">
      <c r="C1269" s="231"/>
    </row>
    <row r="1270" spans="3:3" s="20" customFormat="1" x14ac:dyDescent="0.25">
      <c r="C1270" s="231"/>
    </row>
    <row r="1271" spans="3:3" s="20" customFormat="1" x14ac:dyDescent="0.25">
      <c r="C1271" s="231"/>
    </row>
    <row r="1272" spans="3:3" s="20" customFormat="1" x14ac:dyDescent="0.25">
      <c r="C1272" s="231"/>
    </row>
    <row r="1273" spans="3:3" s="20" customFormat="1" x14ac:dyDescent="0.25">
      <c r="C1273" s="231"/>
    </row>
    <row r="1274" spans="3:3" s="20" customFormat="1" x14ac:dyDescent="0.25">
      <c r="C1274" s="231"/>
    </row>
    <row r="1275" spans="3:3" s="20" customFormat="1" x14ac:dyDescent="0.25">
      <c r="C1275" s="231"/>
    </row>
    <row r="1276" spans="3:3" s="20" customFormat="1" x14ac:dyDescent="0.25">
      <c r="C1276" s="231"/>
    </row>
    <row r="1277" spans="3:3" s="20" customFormat="1" x14ac:dyDescent="0.25">
      <c r="C1277" s="231"/>
    </row>
    <row r="1278" spans="3:3" s="20" customFormat="1" x14ac:dyDescent="0.25">
      <c r="C1278" s="231"/>
    </row>
    <row r="1279" spans="3:3" s="20" customFormat="1" x14ac:dyDescent="0.25">
      <c r="C1279" s="231"/>
    </row>
    <row r="1280" spans="3:3" s="20" customFormat="1" x14ac:dyDescent="0.25">
      <c r="C1280" s="231"/>
    </row>
    <row r="1281" spans="3:3" s="20" customFormat="1" x14ac:dyDescent="0.25">
      <c r="C1281" s="231"/>
    </row>
    <row r="1282" spans="3:3" s="20" customFormat="1" x14ac:dyDescent="0.25">
      <c r="C1282" s="231"/>
    </row>
    <row r="1283" spans="3:3" s="20" customFormat="1" x14ac:dyDescent="0.25">
      <c r="C1283" s="231"/>
    </row>
    <row r="1284" spans="3:3" s="20" customFormat="1" x14ac:dyDescent="0.25">
      <c r="C1284" s="231"/>
    </row>
    <row r="1285" spans="3:3" s="20" customFormat="1" x14ac:dyDescent="0.25">
      <c r="C1285" s="231"/>
    </row>
    <row r="1286" spans="3:3" s="20" customFormat="1" x14ac:dyDescent="0.25">
      <c r="C1286" s="231"/>
    </row>
    <row r="1287" spans="3:3" s="20" customFormat="1" x14ac:dyDescent="0.25">
      <c r="C1287" s="231"/>
    </row>
    <row r="1288" spans="3:3" s="20" customFormat="1" x14ac:dyDescent="0.25">
      <c r="C1288" s="231"/>
    </row>
    <row r="1289" spans="3:3" s="20" customFormat="1" x14ac:dyDescent="0.25">
      <c r="C1289" s="231"/>
    </row>
    <row r="1290" spans="3:3" s="20" customFormat="1" x14ac:dyDescent="0.25">
      <c r="C1290" s="231"/>
    </row>
    <row r="1291" spans="3:3" s="20" customFormat="1" x14ac:dyDescent="0.25">
      <c r="C1291" s="231"/>
    </row>
    <row r="1292" spans="3:3" s="20" customFormat="1" x14ac:dyDescent="0.25">
      <c r="C1292" s="231"/>
    </row>
    <row r="1293" spans="3:3" s="20" customFormat="1" x14ac:dyDescent="0.25">
      <c r="C1293" s="231"/>
    </row>
    <row r="1294" spans="3:3" s="20" customFormat="1" x14ac:dyDescent="0.25">
      <c r="C1294" s="231"/>
    </row>
    <row r="1295" spans="3:3" s="20" customFormat="1" x14ac:dyDescent="0.25">
      <c r="C1295" s="231"/>
    </row>
    <row r="1296" spans="3:3" s="20" customFormat="1" x14ac:dyDescent="0.25">
      <c r="C1296" s="231"/>
    </row>
    <row r="1297" spans="3:3" s="20" customFormat="1" x14ac:dyDescent="0.25">
      <c r="C1297" s="231"/>
    </row>
    <row r="1298" spans="3:3" s="20" customFormat="1" x14ac:dyDescent="0.25">
      <c r="C1298" s="231"/>
    </row>
    <row r="1299" spans="3:3" s="20" customFormat="1" x14ac:dyDescent="0.25">
      <c r="C1299" s="231"/>
    </row>
    <row r="1300" spans="3:3" s="20" customFormat="1" x14ac:dyDescent="0.25">
      <c r="C1300" s="231"/>
    </row>
    <row r="1301" spans="3:3" s="20" customFormat="1" x14ac:dyDescent="0.25">
      <c r="C1301" s="231"/>
    </row>
    <row r="1302" spans="3:3" s="20" customFormat="1" x14ac:dyDescent="0.25">
      <c r="C1302" s="231"/>
    </row>
    <row r="1303" spans="3:3" s="20" customFormat="1" x14ac:dyDescent="0.25">
      <c r="C1303" s="231"/>
    </row>
    <row r="1304" spans="3:3" s="20" customFormat="1" x14ac:dyDescent="0.25">
      <c r="C1304" s="231"/>
    </row>
    <row r="1305" spans="3:3" s="20" customFormat="1" x14ac:dyDescent="0.25">
      <c r="C1305" s="231"/>
    </row>
    <row r="1306" spans="3:3" s="20" customFormat="1" x14ac:dyDescent="0.25">
      <c r="C1306" s="231"/>
    </row>
    <row r="1307" spans="3:3" s="20" customFormat="1" x14ac:dyDescent="0.25">
      <c r="C1307" s="231"/>
    </row>
    <row r="1308" spans="3:3" s="20" customFormat="1" x14ac:dyDescent="0.25">
      <c r="C1308" s="231"/>
    </row>
    <row r="1309" spans="3:3" s="20" customFormat="1" x14ac:dyDescent="0.25">
      <c r="C1309" s="231"/>
    </row>
    <row r="1310" spans="3:3" s="20" customFormat="1" x14ac:dyDescent="0.25">
      <c r="C1310" s="231"/>
    </row>
    <row r="1311" spans="3:3" s="20" customFormat="1" x14ac:dyDescent="0.25">
      <c r="C1311" s="231"/>
    </row>
    <row r="1312" spans="3:3" s="20" customFormat="1" x14ac:dyDescent="0.25">
      <c r="C1312" s="231"/>
    </row>
    <row r="1313" spans="3:3" s="20" customFormat="1" x14ac:dyDescent="0.25">
      <c r="C1313" s="231"/>
    </row>
    <row r="1314" spans="3:3" s="20" customFormat="1" x14ac:dyDescent="0.25">
      <c r="C1314" s="231"/>
    </row>
    <row r="1315" spans="3:3" s="20" customFormat="1" x14ac:dyDescent="0.25">
      <c r="C1315" s="231"/>
    </row>
    <row r="1316" spans="3:3" s="20" customFormat="1" x14ac:dyDescent="0.25">
      <c r="C1316" s="231"/>
    </row>
    <row r="1317" spans="3:3" s="20" customFormat="1" x14ac:dyDescent="0.25">
      <c r="C1317" s="231"/>
    </row>
    <row r="1318" spans="3:3" s="20" customFormat="1" x14ac:dyDescent="0.25">
      <c r="C1318" s="231"/>
    </row>
    <row r="1319" spans="3:3" s="20" customFormat="1" x14ac:dyDescent="0.25">
      <c r="C1319" s="231"/>
    </row>
    <row r="1320" spans="3:3" s="20" customFormat="1" x14ac:dyDescent="0.25">
      <c r="C1320" s="231"/>
    </row>
    <row r="1321" spans="3:3" s="20" customFormat="1" x14ac:dyDescent="0.25">
      <c r="C1321" s="231"/>
    </row>
    <row r="1322" spans="3:3" s="20" customFormat="1" x14ac:dyDescent="0.25">
      <c r="C1322" s="231"/>
    </row>
    <row r="1323" spans="3:3" s="20" customFormat="1" x14ac:dyDescent="0.25">
      <c r="C1323" s="231"/>
    </row>
    <row r="1324" spans="3:3" s="20" customFormat="1" x14ac:dyDescent="0.25">
      <c r="C1324" s="231"/>
    </row>
    <row r="1325" spans="3:3" s="20" customFormat="1" x14ac:dyDescent="0.25">
      <c r="C1325" s="231"/>
    </row>
    <row r="1326" spans="3:3" s="20" customFormat="1" x14ac:dyDescent="0.25">
      <c r="C1326" s="231"/>
    </row>
    <row r="1327" spans="3:3" s="20" customFormat="1" x14ac:dyDescent="0.25">
      <c r="C1327" s="231"/>
    </row>
    <row r="1328" spans="3:3" s="20" customFormat="1" x14ac:dyDescent="0.25">
      <c r="C1328" s="231"/>
    </row>
    <row r="1329" spans="3:3" s="20" customFormat="1" x14ac:dyDescent="0.25">
      <c r="C1329" s="231"/>
    </row>
    <row r="1330" spans="3:3" s="20" customFormat="1" x14ac:dyDescent="0.25">
      <c r="C1330" s="231"/>
    </row>
    <row r="1331" spans="3:3" s="20" customFormat="1" x14ac:dyDescent="0.25">
      <c r="C1331" s="231"/>
    </row>
    <row r="1332" spans="3:3" s="20" customFormat="1" x14ac:dyDescent="0.25">
      <c r="C1332" s="231"/>
    </row>
    <row r="1333" spans="3:3" s="20" customFormat="1" x14ac:dyDescent="0.25">
      <c r="C1333" s="231"/>
    </row>
    <row r="1334" spans="3:3" s="20" customFormat="1" x14ac:dyDescent="0.25">
      <c r="C1334" s="231"/>
    </row>
    <row r="1335" spans="3:3" s="20" customFormat="1" x14ac:dyDescent="0.25">
      <c r="C1335" s="231"/>
    </row>
    <row r="1336" spans="3:3" s="20" customFormat="1" x14ac:dyDescent="0.25">
      <c r="C1336" s="231"/>
    </row>
    <row r="1337" spans="3:3" s="20" customFormat="1" x14ac:dyDescent="0.25">
      <c r="C1337" s="231"/>
    </row>
    <row r="1338" spans="3:3" s="20" customFormat="1" x14ac:dyDescent="0.25">
      <c r="C1338" s="231"/>
    </row>
    <row r="1339" spans="3:3" s="20" customFormat="1" x14ac:dyDescent="0.25">
      <c r="C1339" s="231"/>
    </row>
    <row r="1340" spans="3:3" s="20" customFormat="1" x14ac:dyDescent="0.25">
      <c r="C1340" s="231"/>
    </row>
    <row r="1341" spans="3:3" s="20" customFormat="1" x14ac:dyDescent="0.25">
      <c r="C1341" s="231"/>
    </row>
    <row r="1342" spans="3:3" s="20" customFormat="1" x14ac:dyDescent="0.25">
      <c r="C1342" s="231"/>
    </row>
    <row r="1343" spans="3:3" s="20" customFormat="1" x14ac:dyDescent="0.25">
      <c r="C1343" s="231"/>
    </row>
    <row r="1344" spans="3:3" s="20" customFormat="1" x14ac:dyDescent="0.25">
      <c r="C1344" s="231"/>
    </row>
    <row r="1345" spans="3:3" s="20" customFormat="1" x14ac:dyDescent="0.25">
      <c r="C1345" s="231"/>
    </row>
    <row r="1346" spans="3:3" s="20" customFormat="1" x14ac:dyDescent="0.25">
      <c r="C1346" s="231"/>
    </row>
    <row r="1347" spans="3:3" s="20" customFormat="1" x14ac:dyDescent="0.25">
      <c r="C1347" s="231"/>
    </row>
    <row r="1348" spans="3:3" s="20" customFormat="1" x14ac:dyDescent="0.25">
      <c r="C1348" s="231"/>
    </row>
    <row r="1349" spans="3:3" s="20" customFormat="1" x14ac:dyDescent="0.25">
      <c r="C1349" s="231"/>
    </row>
    <row r="1350" spans="3:3" s="20" customFormat="1" x14ac:dyDescent="0.25">
      <c r="C1350" s="231"/>
    </row>
    <row r="1351" spans="3:3" s="20" customFormat="1" x14ac:dyDescent="0.25">
      <c r="C1351" s="231"/>
    </row>
    <row r="1352" spans="3:3" s="20" customFormat="1" x14ac:dyDescent="0.25">
      <c r="C1352" s="231"/>
    </row>
    <row r="1353" spans="3:3" s="20" customFormat="1" x14ac:dyDescent="0.25">
      <c r="C1353" s="231"/>
    </row>
    <row r="1354" spans="3:3" s="20" customFormat="1" x14ac:dyDescent="0.25">
      <c r="C1354" s="231"/>
    </row>
    <row r="1355" spans="3:3" s="20" customFormat="1" x14ac:dyDescent="0.25">
      <c r="C1355" s="231"/>
    </row>
    <row r="1356" spans="3:3" s="20" customFormat="1" x14ac:dyDescent="0.25">
      <c r="C1356" s="231"/>
    </row>
    <row r="1357" spans="3:3" s="20" customFormat="1" x14ac:dyDescent="0.25">
      <c r="C1357" s="231"/>
    </row>
    <row r="1358" spans="3:3" s="20" customFormat="1" x14ac:dyDescent="0.25">
      <c r="C1358" s="231"/>
    </row>
    <row r="1359" spans="3:3" s="20" customFormat="1" x14ac:dyDescent="0.25">
      <c r="C1359" s="231"/>
    </row>
    <row r="1360" spans="3:3" s="20" customFormat="1" x14ac:dyDescent="0.25">
      <c r="C1360" s="231"/>
    </row>
    <row r="1361" spans="3:3" s="20" customFormat="1" x14ac:dyDescent="0.25">
      <c r="C1361" s="231"/>
    </row>
    <row r="1362" spans="3:3" s="20" customFormat="1" x14ac:dyDescent="0.25">
      <c r="C1362" s="231"/>
    </row>
    <row r="1363" spans="3:3" s="20" customFormat="1" x14ac:dyDescent="0.25">
      <c r="C1363" s="231"/>
    </row>
    <row r="1364" spans="3:3" s="20" customFormat="1" x14ac:dyDescent="0.25">
      <c r="C1364" s="231"/>
    </row>
    <row r="1365" spans="3:3" s="20" customFormat="1" x14ac:dyDescent="0.25">
      <c r="C1365" s="231"/>
    </row>
    <row r="1366" spans="3:3" s="20" customFormat="1" x14ac:dyDescent="0.25">
      <c r="C1366" s="231"/>
    </row>
    <row r="1367" spans="3:3" s="20" customFormat="1" x14ac:dyDescent="0.25">
      <c r="C1367" s="231"/>
    </row>
    <row r="1368" spans="3:3" s="20" customFormat="1" x14ac:dyDescent="0.25">
      <c r="C1368" s="231"/>
    </row>
    <row r="1369" spans="3:3" s="20" customFormat="1" x14ac:dyDescent="0.25">
      <c r="C1369" s="231"/>
    </row>
    <row r="1370" spans="3:3" s="20" customFormat="1" x14ac:dyDescent="0.25">
      <c r="C1370" s="231"/>
    </row>
    <row r="1371" spans="3:3" s="20" customFormat="1" x14ac:dyDescent="0.25">
      <c r="C1371" s="231"/>
    </row>
    <row r="1372" spans="3:3" s="20" customFormat="1" x14ac:dyDescent="0.25">
      <c r="C1372" s="231"/>
    </row>
    <row r="1373" spans="3:3" s="20" customFormat="1" x14ac:dyDescent="0.25">
      <c r="C1373" s="231"/>
    </row>
    <row r="1374" spans="3:3" s="20" customFormat="1" x14ac:dyDescent="0.25">
      <c r="C1374" s="231"/>
    </row>
    <row r="1375" spans="3:3" s="20" customFormat="1" x14ac:dyDescent="0.25">
      <c r="C1375" s="231"/>
    </row>
    <row r="1376" spans="3:3" s="20" customFormat="1" x14ac:dyDescent="0.25">
      <c r="C1376" s="231"/>
    </row>
    <row r="1377" spans="3:3" s="20" customFormat="1" x14ac:dyDescent="0.25">
      <c r="C1377" s="231"/>
    </row>
    <row r="1378" spans="3:3" s="20" customFormat="1" x14ac:dyDescent="0.25">
      <c r="C1378" s="231"/>
    </row>
    <row r="1379" spans="3:3" s="20" customFormat="1" x14ac:dyDescent="0.25">
      <c r="C1379" s="231"/>
    </row>
    <row r="1380" spans="3:3" s="20" customFormat="1" x14ac:dyDescent="0.25">
      <c r="C1380" s="231"/>
    </row>
    <row r="1381" spans="3:3" s="20" customFormat="1" x14ac:dyDescent="0.25">
      <c r="C1381" s="231"/>
    </row>
    <row r="1382" spans="3:3" s="20" customFormat="1" x14ac:dyDescent="0.25">
      <c r="C1382" s="231"/>
    </row>
    <row r="1383" spans="3:3" s="20" customFormat="1" x14ac:dyDescent="0.25">
      <c r="C1383" s="231"/>
    </row>
    <row r="1384" spans="3:3" s="20" customFormat="1" x14ac:dyDescent="0.25">
      <c r="C1384" s="231"/>
    </row>
    <row r="1385" spans="3:3" s="20" customFormat="1" x14ac:dyDescent="0.25">
      <c r="C1385" s="231"/>
    </row>
    <row r="1386" spans="3:3" s="20" customFormat="1" x14ac:dyDescent="0.25">
      <c r="C1386" s="231"/>
    </row>
    <row r="1387" spans="3:3" s="20" customFormat="1" x14ac:dyDescent="0.25">
      <c r="C1387" s="231"/>
    </row>
    <row r="1388" spans="3:3" s="20" customFormat="1" x14ac:dyDescent="0.25">
      <c r="C1388" s="231"/>
    </row>
    <row r="1389" spans="3:3" s="20" customFormat="1" x14ac:dyDescent="0.25">
      <c r="C1389" s="231"/>
    </row>
    <row r="1390" spans="3:3" s="20" customFormat="1" x14ac:dyDescent="0.25">
      <c r="C1390" s="231"/>
    </row>
    <row r="1391" spans="3:3" s="20" customFormat="1" x14ac:dyDescent="0.25">
      <c r="C1391" s="231"/>
    </row>
    <row r="1392" spans="3:3" s="20" customFormat="1" x14ac:dyDescent="0.25">
      <c r="C1392" s="231"/>
    </row>
    <row r="1393" spans="3:3" s="20" customFormat="1" x14ac:dyDescent="0.25">
      <c r="C1393" s="231"/>
    </row>
    <row r="1394" spans="3:3" s="20" customFormat="1" x14ac:dyDescent="0.25">
      <c r="C1394" s="231"/>
    </row>
    <row r="1395" spans="3:3" s="20" customFormat="1" x14ac:dyDescent="0.25">
      <c r="C1395" s="231"/>
    </row>
    <row r="1396" spans="3:3" s="20" customFormat="1" x14ac:dyDescent="0.25">
      <c r="C1396" s="231"/>
    </row>
    <row r="1397" spans="3:3" s="20" customFormat="1" x14ac:dyDescent="0.25">
      <c r="C1397" s="231"/>
    </row>
    <row r="1398" spans="3:3" s="20" customFormat="1" x14ac:dyDescent="0.25">
      <c r="C1398" s="231"/>
    </row>
    <row r="1399" spans="3:3" s="20" customFormat="1" x14ac:dyDescent="0.25">
      <c r="C1399" s="231"/>
    </row>
    <row r="1400" spans="3:3" s="20" customFormat="1" x14ac:dyDescent="0.25">
      <c r="C1400" s="231"/>
    </row>
    <row r="1401" spans="3:3" s="20" customFormat="1" x14ac:dyDescent="0.25">
      <c r="C1401" s="231"/>
    </row>
    <row r="1402" spans="3:3" s="20" customFormat="1" x14ac:dyDescent="0.25">
      <c r="C1402" s="231"/>
    </row>
    <row r="1403" spans="3:3" s="20" customFormat="1" x14ac:dyDescent="0.25">
      <c r="C1403" s="231"/>
    </row>
    <row r="1404" spans="3:3" s="20" customFormat="1" x14ac:dyDescent="0.25">
      <c r="C1404" s="231"/>
    </row>
    <row r="1405" spans="3:3" s="20" customFormat="1" x14ac:dyDescent="0.25">
      <c r="C1405" s="231"/>
    </row>
    <row r="1406" spans="3:3" s="20" customFormat="1" x14ac:dyDescent="0.25">
      <c r="C1406" s="231"/>
    </row>
    <row r="1407" spans="3:3" s="20" customFormat="1" x14ac:dyDescent="0.25">
      <c r="C1407" s="231"/>
    </row>
    <row r="1408" spans="3:3" s="20" customFormat="1" x14ac:dyDescent="0.25">
      <c r="C1408" s="231"/>
    </row>
    <row r="1409" spans="3:3" s="20" customFormat="1" x14ac:dyDescent="0.25">
      <c r="C1409" s="231"/>
    </row>
    <row r="1410" spans="3:3" s="20" customFormat="1" x14ac:dyDescent="0.25">
      <c r="C1410" s="231"/>
    </row>
    <row r="1411" spans="3:3" s="20" customFormat="1" x14ac:dyDescent="0.25">
      <c r="C1411" s="231"/>
    </row>
    <row r="1412" spans="3:3" s="20" customFormat="1" x14ac:dyDescent="0.25">
      <c r="C1412" s="231"/>
    </row>
    <row r="1413" spans="3:3" s="20" customFormat="1" x14ac:dyDescent="0.25">
      <c r="C1413" s="231"/>
    </row>
    <row r="1414" spans="3:3" s="20" customFormat="1" x14ac:dyDescent="0.25">
      <c r="C1414" s="231"/>
    </row>
    <row r="1415" spans="3:3" s="20" customFormat="1" x14ac:dyDescent="0.25">
      <c r="C1415" s="231"/>
    </row>
    <row r="1416" spans="3:3" s="20" customFormat="1" x14ac:dyDescent="0.25">
      <c r="C1416" s="231"/>
    </row>
    <row r="1417" spans="3:3" s="20" customFormat="1" x14ac:dyDescent="0.25">
      <c r="C1417" s="231"/>
    </row>
    <row r="1418" spans="3:3" s="20" customFormat="1" x14ac:dyDescent="0.25">
      <c r="C1418" s="231"/>
    </row>
    <row r="1419" spans="3:3" s="20" customFormat="1" x14ac:dyDescent="0.25">
      <c r="C1419" s="231"/>
    </row>
    <row r="1420" spans="3:3" s="20" customFormat="1" x14ac:dyDescent="0.25">
      <c r="C1420" s="231"/>
    </row>
    <row r="1421" spans="3:3" s="20" customFormat="1" x14ac:dyDescent="0.25">
      <c r="C1421" s="231"/>
    </row>
    <row r="1422" spans="3:3" s="20" customFormat="1" x14ac:dyDescent="0.25">
      <c r="C1422" s="231"/>
    </row>
    <row r="1423" spans="3:3" s="20" customFormat="1" x14ac:dyDescent="0.25">
      <c r="C1423" s="231"/>
    </row>
    <row r="1424" spans="3:3" s="20" customFormat="1" x14ac:dyDescent="0.25">
      <c r="C1424" s="231"/>
    </row>
    <row r="1425" spans="3:3" s="20" customFormat="1" x14ac:dyDescent="0.25">
      <c r="C1425" s="231"/>
    </row>
    <row r="1426" spans="3:3" s="20" customFormat="1" x14ac:dyDescent="0.25">
      <c r="C1426" s="231"/>
    </row>
    <row r="1427" spans="3:3" s="20" customFormat="1" x14ac:dyDescent="0.25">
      <c r="C1427" s="231"/>
    </row>
    <row r="1428" spans="3:3" s="20" customFormat="1" x14ac:dyDescent="0.25">
      <c r="C1428" s="231"/>
    </row>
    <row r="1429" spans="3:3" s="20" customFormat="1" x14ac:dyDescent="0.25">
      <c r="C1429" s="231"/>
    </row>
    <row r="1430" spans="3:3" s="20" customFormat="1" x14ac:dyDescent="0.25">
      <c r="C1430" s="231"/>
    </row>
    <row r="1431" spans="3:3" s="20" customFormat="1" x14ac:dyDescent="0.25">
      <c r="C1431" s="231"/>
    </row>
    <row r="1432" spans="3:3" s="20" customFormat="1" x14ac:dyDescent="0.25">
      <c r="C1432" s="231"/>
    </row>
    <row r="1433" spans="3:3" s="20" customFormat="1" x14ac:dyDescent="0.25">
      <c r="C1433" s="231"/>
    </row>
    <row r="1434" spans="3:3" s="20" customFormat="1" x14ac:dyDescent="0.25">
      <c r="C1434" s="231"/>
    </row>
    <row r="1435" spans="3:3" s="20" customFormat="1" x14ac:dyDescent="0.25">
      <c r="C1435" s="231"/>
    </row>
    <row r="1436" spans="3:3" s="20" customFormat="1" x14ac:dyDescent="0.25">
      <c r="C1436" s="231"/>
    </row>
    <row r="1437" spans="3:3" s="20" customFormat="1" x14ac:dyDescent="0.25">
      <c r="C1437" s="231"/>
    </row>
    <row r="1438" spans="3:3" s="20" customFormat="1" x14ac:dyDescent="0.25">
      <c r="C1438" s="231"/>
    </row>
    <row r="1439" spans="3:3" s="20" customFormat="1" x14ac:dyDescent="0.25">
      <c r="C1439" s="231"/>
    </row>
    <row r="1440" spans="3:3" s="20" customFormat="1" x14ac:dyDescent="0.25">
      <c r="C1440" s="231"/>
    </row>
    <row r="1441" spans="3:3" s="20" customFormat="1" x14ac:dyDescent="0.25">
      <c r="C1441" s="231"/>
    </row>
    <row r="1442" spans="3:3" s="20" customFormat="1" x14ac:dyDescent="0.25">
      <c r="C1442" s="231"/>
    </row>
    <row r="1443" spans="3:3" s="20" customFormat="1" x14ac:dyDescent="0.25">
      <c r="C1443" s="231"/>
    </row>
    <row r="1444" spans="3:3" s="20" customFormat="1" x14ac:dyDescent="0.25">
      <c r="C1444" s="231"/>
    </row>
    <row r="1445" spans="3:3" s="20" customFormat="1" x14ac:dyDescent="0.25">
      <c r="C1445" s="231"/>
    </row>
    <row r="1446" spans="3:3" s="20" customFormat="1" x14ac:dyDescent="0.25">
      <c r="C1446" s="231"/>
    </row>
    <row r="1447" spans="3:3" s="20" customFormat="1" x14ac:dyDescent="0.25">
      <c r="C1447" s="231"/>
    </row>
    <row r="1448" spans="3:3" s="20" customFormat="1" x14ac:dyDescent="0.25">
      <c r="C1448" s="231"/>
    </row>
    <row r="1449" spans="3:3" s="20" customFormat="1" x14ac:dyDescent="0.25">
      <c r="C1449" s="231"/>
    </row>
    <row r="1450" spans="3:3" s="20" customFormat="1" x14ac:dyDescent="0.25">
      <c r="C1450" s="231"/>
    </row>
    <row r="1451" spans="3:3" s="20" customFormat="1" x14ac:dyDescent="0.25">
      <c r="C1451" s="231"/>
    </row>
    <row r="1452" spans="3:3" s="20" customFormat="1" x14ac:dyDescent="0.25">
      <c r="C1452" s="231"/>
    </row>
    <row r="1453" spans="3:3" s="20" customFormat="1" x14ac:dyDescent="0.25">
      <c r="C1453" s="231"/>
    </row>
    <row r="1454" spans="3:3" s="20" customFormat="1" x14ac:dyDescent="0.25">
      <c r="C1454" s="231"/>
    </row>
    <row r="1455" spans="3:3" s="20" customFormat="1" x14ac:dyDescent="0.25">
      <c r="C1455" s="231"/>
    </row>
    <row r="1456" spans="3:3" s="20" customFormat="1" x14ac:dyDescent="0.25">
      <c r="C1456" s="231"/>
    </row>
    <row r="1457" spans="3:3" s="20" customFormat="1" x14ac:dyDescent="0.25">
      <c r="C1457" s="231"/>
    </row>
    <row r="1458" spans="3:3" s="20" customFormat="1" x14ac:dyDescent="0.25">
      <c r="C1458" s="231"/>
    </row>
    <row r="1459" spans="3:3" s="20" customFormat="1" x14ac:dyDescent="0.25">
      <c r="C1459" s="231"/>
    </row>
    <row r="1460" spans="3:3" s="20" customFormat="1" x14ac:dyDescent="0.25">
      <c r="C1460" s="231"/>
    </row>
    <row r="1461" spans="3:3" s="20" customFormat="1" x14ac:dyDescent="0.25">
      <c r="C1461" s="231"/>
    </row>
    <row r="1462" spans="3:3" s="20" customFormat="1" x14ac:dyDescent="0.25">
      <c r="C1462" s="231"/>
    </row>
    <row r="1463" spans="3:3" s="20" customFormat="1" x14ac:dyDescent="0.25">
      <c r="C1463" s="231"/>
    </row>
    <row r="1464" spans="3:3" s="20" customFormat="1" x14ac:dyDescent="0.25">
      <c r="C1464" s="231"/>
    </row>
    <row r="1465" spans="3:3" s="20" customFormat="1" x14ac:dyDescent="0.25">
      <c r="C1465" s="231"/>
    </row>
    <row r="1466" spans="3:3" s="20" customFormat="1" x14ac:dyDescent="0.25">
      <c r="C1466" s="231"/>
    </row>
    <row r="1467" spans="3:3" s="20" customFormat="1" x14ac:dyDescent="0.25">
      <c r="C1467" s="231"/>
    </row>
    <row r="1468" spans="3:3" s="20" customFormat="1" x14ac:dyDescent="0.25">
      <c r="C1468" s="231"/>
    </row>
    <row r="1469" spans="3:3" s="20" customFormat="1" x14ac:dyDescent="0.25">
      <c r="C1469" s="231"/>
    </row>
    <row r="1470" spans="3:3" s="20" customFormat="1" x14ac:dyDescent="0.25">
      <c r="C1470" s="231"/>
    </row>
    <row r="1471" spans="3:3" s="20" customFormat="1" x14ac:dyDescent="0.25">
      <c r="C1471" s="231"/>
    </row>
    <row r="1472" spans="3:3" s="20" customFormat="1" x14ac:dyDescent="0.25">
      <c r="C1472" s="231"/>
    </row>
    <row r="1473" spans="3:3" s="20" customFormat="1" x14ac:dyDescent="0.25">
      <c r="C1473" s="231"/>
    </row>
    <row r="1474" spans="3:3" s="20" customFormat="1" x14ac:dyDescent="0.25">
      <c r="C1474" s="231"/>
    </row>
    <row r="1475" spans="3:3" s="20" customFormat="1" x14ac:dyDescent="0.25">
      <c r="C1475" s="231"/>
    </row>
    <row r="1476" spans="3:3" s="20" customFormat="1" x14ac:dyDescent="0.25">
      <c r="C1476" s="231"/>
    </row>
    <row r="1477" spans="3:3" s="20" customFormat="1" x14ac:dyDescent="0.25">
      <c r="C1477" s="231"/>
    </row>
    <row r="1478" spans="3:3" s="20" customFormat="1" x14ac:dyDescent="0.25">
      <c r="C1478" s="231"/>
    </row>
    <row r="1479" spans="3:3" s="20" customFormat="1" x14ac:dyDescent="0.25">
      <c r="C1479" s="231"/>
    </row>
    <row r="1480" spans="3:3" s="20" customFormat="1" x14ac:dyDescent="0.25">
      <c r="C1480" s="231"/>
    </row>
    <row r="1481" spans="3:3" s="20" customFormat="1" x14ac:dyDescent="0.25">
      <c r="C1481" s="231"/>
    </row>
    <row r="1482" spans="3:3" s="20" customFormat="1" x14ac:dyDescent="0.25">
      <c r="C1482" s="231"/>
    </row>
    <row r="1483" spans="3:3" s="20" customFormat="1" x14ac:dyDescent="0.25">
      <c r="C1483" s="231"/>
    </row>
    <row r="1484" spans="3:3" s="20" customFormat="1" x14ac:dyDescent="0.25">
      <c r="C1484" s="231"/>
    </row>
    <row r="1485" spans="3:3" s="20" customFormat="1" x14ac:dyDescent="0.25">
      <c r="C1485" s="231"/>
    </row>
    <row r="1486" spans="3:3" s="20" customFormat="1" x14ac:dyDescent="0.25">
      <c r="C1486" s="231"/>
    </row>
    <row r="1487" spans="3:3" s="20" customFormat="1" x14ac:dyDescent="0.25">
      <c r="C1487" s="231"/>
    </row>
    <row r="1488" spans="3:3" s="20" customFormat="1" x14ac:dyDescent="0.25">
      <c r="C1488" s="231"/>
    </row>
    <row r="1489" spans="3:3" s="20" customFormat="1" x14ac:dyDescent="0.25">
      <c r="C1489" s="231"/>
    </row>
    <row r="1490" spans="3:3" s="20" customFormat="1" x14ac:dyDescent="0.25">
      <c r="C1490" s="231"/>
    </row>
    <row r="1491" spans="3:3" s="20" customFormat="1" x14ac:dyDescent="0.25">
      <c r="C1491" s="231"/>
    </row>
    <row r="1492" spans="3:3" s="20" customFormat="1" x14ac:dyDescent="0.25">
      <c r="C1492" s="231"/>
    </row>
    <row r="1493" spans="3:3" s="20" customFormat="1" x14ac:dyDescent="0.25">
      <c r="C1493" s="231"/>
    </row>
    <row r="1494" spans="3:3" s="20" customFormat="1" x14ac:dyDescent="0.25">
      <c r="C1494" s="231"/>
    </row>
    <row r="1495" spans="3:3" s="20" customFormat="1" x14ac:dyDescent="0.25">
      <c r="C1495" s="231"/>
    </row>
    <row r="1496" spans="3:3" s="20" customFormat="1" x14ac:dyDescent="0.25">
      <c r="C1496" s="231"/>
    </row>
    <row r="1497" spans="3:3" s="20" customFormat="1" x14ac:dyDescent="0.25">
      <c r="C1497" s="231"/>
    </row>
    <row r="1498" spans="3:3" s="20" customFormat="1" x14ac:dyDescent="0.25">
      <c r="C1498" s="231"/>
    </row>
    <row r="1499" spans="3:3" s="20" customFormat="1" x14ac:dyDescent="0.25">
      <c r="C1499" s="231"/>
    </row>
    <row r="1500" spans="3:3" s="20" customFormat="1" x14ac:dyDescent="0.25">
      <c r="C1500" s="231"/>
    </row>
    <row r="1501" spans="3:3" s="20" customFormat="1" x14ac:dyDescent="0.25">
      <c r="C1501" s="231"/>
    </row>
    <row r="1502" spans="3:3" s="20" customFormat="1" x14ac:dyDescent="0.25">
      <c r="C1502" s="231"/>
    </row>
    <row r="1503" spans="3:3" s="20" customFormat="1" x14ac:dyDescent="0.25">
      <c r="C1503" s="231"/>
    </row>
    <row r="1504" spans="3:3" s="20" customFormat="1" x14ac:dyDescent="0.25">
      <c r="C1504" s="231"/>
    </row>
    <row r="1505" spans="3:3" s="20" customFormat="1" x14ac:dyDescent="0.25">
      <c r="C1505" s="231"/>
    </row>
    <row r="1506" spans="3:3" s="20" customFormat="1" x14ac:dyDescent="0.25">
      <c r="C1506" s="231"/>
    </row>
    <row r="1507" spans="3:3" s="20" customFormat="1" x14ac:dyDescent="0.25">
      <c r="C1507" s="231"/>
    </row>
    <row r="1508" spans="3:3" s="20" customFormat="1" x14ac:dyDescent="0.25">
      <c r="C1508" s="231"/>
    </row>
    <row r="1509" spans="3:3" s="20" customFormat="1" x14ac:dyDescent="0.25">
      <c r="C1509" s="231"/>
    </row>
    <row r="1510" spans="3:3" s="20" customFormat="1" x14ac:dyDescent="0.25">
      <c r="C1510" s="231"/>
    </row>
    <row r="1511" spans="3:3" s="20" customFormat="1" x14ac:dyDescent="0.25">
      <c r="C1511" s="231"/>
    </row>
    <row r="1512" spans="3:3" s="20" customFormat="1" x14ac:dyDescent="0.25">
      <c r="C1512" s="231"/>
    </row>
    <row r="1513" spans="3:3" s="20" customFormat="1" x14ac:dyDescent="0.25">
      <c r="C1513" s="231"/>
    </row>
    <row r="1514" spans="3:3" s="20" customFormat="1" x14ac:dyDescent="0.25">
      <c r="C1514" s="231"/>
    </row>
    <row r="1515" spans="3:3" s="20" customFormat="1" x14ac:dyDescent="0.25">
      <c r="C1515" s="231"/>
    </row>
    <row r="1516" spans="3:3" s="20" customFormat="1" x14ac:dyDescent="0.25">
      <c r="C1516" s="231"/>
    </row>
    <row r="1517" spans="3:3" s="20" customFormat="1" x14ac:dyDescent="0.25">
      <c r="C1517" s="231"/>
    </row>
    <row r="1518" spans="3:3" s="20" customFormat="1" x14ac:dyDescent="0.25">
      <c r="C1518" s="231"/>
    </row>
    <row r="1519" spans="3:3" s="20" customFormat="1" x14ac:dyDescent="0.25">
      <c r="C1519" s="231"/>
    </row>
    <row r="1520" spans="3:3" s="20" customFormat="1" x14ac:dyDescent="0.25">
      <c r="C1520" s="231"/>
    </row>
    <row r="1521" spans="3:3" s="20" customFormat="1" x14ac:dyDescent="0.25">
      <c r="C1521" s="231"/>
    </row>
    <row r="1522" spans="3:3" s="20" customFormat="1" x14ac:dyDescent="0.25">
      <c r="C1522" s="231"/>
    </row>
    <row r="1523" spans="3:3" s="20" customFormat="1" x14ac:dyDescent="0.25">
      <c r="C1523" s="231"/>
    </row>
    <row r="1524" spans="3:3" s="20" customFormat="1" x14ac:dyDescent="0.25">
      <c r="C1524" s="231"/>
    </row>
    <row r="1525" spans="3:3" s="20" customFormat="1" x14ac:dyDescent="0.25">
      <c r="C1525" s="231"/>
    </row>
    <row r="1526" spans="3:3" s="20" customFormat="1" x14ac:dyDescent="0.25">
      <c r="C1526" s="231"/>
    </row>
    <row r="1527" spans="3:3" s="20" customFormat="1" x14ac:dyDescent="0.25">
      <c r="C1527" s="231"/>
    </row>
    <row r="1528" spans="3:3" s="20" customFormat="1" x14ac:dyDescent="0.25">
      <c r="C1528" s="231"/>
    </row>
    <row r="1529" spans="3:3" s="20" customFormat="1" x14ac:dyDescent="0.25">
      <c r="C1529" s="231"/>
    </row>
    <row r="1530" spans="3:3" s="20" customFormat="1" x14ac:dyDescent="0.25">
      <c r="C1530" s="231"/>
    </row>
    <row r="1531" spans="3:3" s="20" customFormat="1" x14ac:dyDescent="0.25">
      <c r="C1531" s="231"/>
    </row>
    <row r="1532" spans="3:3" s="20" customFormat="1" x14ac:dyDescent="0.25">
      <c r="C1532" s="231"/>
    </row>
    <row r="1533" spans="3:3" s="20" customFormat="1" x14ac:dyDescent="0.25">
      <c r="C1533" s="231"/>
    </row>
    <row r="1534" spans="3:3" s="20" customFormat="1" x14ac:dyDescent="0.25">
      <c r="C1534" s="231"/>
    </row>
    <row r="1535" spans="3:3" s="20" customFormat="1" x14ac:dyDescent="0.25">
      <c r="C1535" s="231"/>
    </row>
    <row r="1536" spans="3:3" s="20" customFormat="1" x14ac:dyDescent="0.25">
      <c r="C1536" s="231"/>
    </row>
    <row r="1537" spans="3:3" s="20" customFormat="1" x14ac:dyDescent="0.25">
      <c r="C1537" s="231"/>
    </row>
    <row r="1538" spans="3:3" s="20" customFormat="1" x14ac:dyDescent="0.25">
      <c r="C1538" s="231"/>
    </row>
    <row r="1539" spans="3:3" s="20" customFormat="1" x14ac:dyDescent="0.25">
      <c r="C1539" s="231"/>
    </row>
    <row r="1540" spans="3:3" s="20" customFormat="1" x14ac:dyDescent="0.25">
      <c r="C1540" s="231"/>
    </row>
    <row r="1541" spans="3:3" s="20" customFormat="1" x14ac:dyDescent="0.25">
      <c r="C1541" s="231"/>
    </row>
    <row r="1542" spans="3:3" s="20" customFormat="1" x14ac:dyDescent="0.25">
      <c r="C1542" s="231"/>
    </row>
    <row r="1543" spans="3:3" s="20" customFormat="1" x14ac:dyDescent="0.25">
      <c r="C1543" s="231"/>
    </row>
    <row r="1544" spans="3:3" s="20" customFormat="1" x14ac:dyDescent="0.25">
      <c r="C1544" s="231"/>
    </row>
    <row r="1545" spans="3:3" s="20" customFormat="1" x14ac:dyDescent="0.25">
      <c r="C1545" s="231"/>
    </row>
    <row r="1546" spans="3:3" s="20" customFormat="1" x14ac:dyDescent="0.25">
      <c r="C1546" s="231"/>
    </row>
    <row r="1547" spans="3:3" s="20" customFormat="1" x14ac:dyDescent="0.25">
      <c r="C1547" s="231"/>
    </row>
    <row r="1548" spans="3:3" s="20" customFormat="1" x14ac:dyDescent="0.25">
      <c r="C1548" s="231"/>
    </row>
    <row r="1549" spans="3:3" s="20" customFormat="1" x14ac:dyDescent="0.25">
      <c r="C1549" s="231"/>
    </row>
    <row r="1550" spans="3:3" s="20" customFormat="1" x14ac:dyDescent="0.25">
      <c r="C1550" s="231"/>
    </row>
    <row r="1551" spans="3:3" s="20" customFormat="1" x14ac:dyDescent="0.25">
      <c r="C1551" s="231"/>
    </row>
    <row r="1552" spans="3:3" s="20" customFormat="1" x14ac:dyDescent="0.25">
      <c r="C1552" s="231"/>
    </row>
    <row r="1553" spans="3:3" s="20" customFormat="1" x14ac:dyDescent="0.25">
      <c r="C1553" s="231"/>
    </row>
    <row r="1554" spans="3:3" s="20" customFormat="1" x14ac:dyDescent="0.25">
      <c r="C1554" s="231"/>
    </row>
    <row r="1555" spans="3:3" s="20" customFormat="1" x14ac:dyDescent="0.25">
      <c r="C1555" s="231"/>
    </row>
    <row r="1556" spans="3:3" s="20" customFormat="1" x14ac:dyDescent="0.25">
      <c r="C1556" s="231"/>
    </row>
    <row r="1557" spans="3:3" s="20" customFormat="1" x14ac:dyDescent="0.25">
      <c r="C1557" s="231"/>
    </row>
    <row r="1558" spans="3:3" s="20" customFormat="1" x14ac:dyDescent="0.25">
      <c r="C1558" s="231"/>
    </row>
    <row r="1559" spans="3:3" s="20" customFormat="1" x14ac:dyDescent="0.25">
      <c r="C1559" s="231"/>
    </row>
    <row r="1560" spans="3:3" s="20" customFormat="1" x14ac:dyDescent="0.25">
      <c r="C1560" s="231"/>
    </row>
    <row r="1561" spans="3:3" s="20" customFormat="1" x14ac:dyDescent="0.25">
      <c r="C1561" s="231"/>
    </row>
    <row r="1562" spans="3:3" s="20" customFormat="1" x14ac:dyDescent="0.25">
      <c r="C1562" s="231"/>
    </row>
    <row r="1563" spans="3:3" s="20" customFormat="1" x14ac:dyDescent="0.25">
      <c r="C1563" s="231"/>
    </row>
    <row r="1564" spans="3:3" s="20" customFormat="1" x14ac:dyDescent="0.25">
      <c r="C1564" s="231"/>
    </row>
    <row r="1565" spans="3:3" s="20" customFormat="1" x14ac:dyDescent="0.25">
      <c r="C1565" s="231"/>
    </row>
    <row r="1566" spans="3:3" s="20" customFormat="1" x14ac:dyDescent="0.25">
      <c r="C1566" s="231"/>
    </row>
    <row r="1567" spans="3:3" s="20" customFormat="1" x14ac:dyDescent="0.25">
      <c r="C1567" s="231"/>
    </row>
    <row r="1568" spans="3:3" s="20" customFormat="1" x14ac:dyDescent="0.25">
      <c r="C1568" s="231"/>
    </row>
    <row r="1569" spans="3:3" s="20" customFormat="1" x14ac:dyDescent="0.25">
      <c r="C1569" s="231"/>
    </row>
    <row r="1570" spans="3:3" s="20" customFormat="1" x14ac:dyDescent="0.25">
      <c r="C1570" s="231"/>
    </row>
    <row r="1571" spans="3:3" s="20" customFormat="1" x14ac:dyDescent="0.25">
      <c r="C1571" s="231"/>
    </row>
    <row r="1572" spans="3:3" s="20" customFormat="1" x14ac:dyDescent="0.25">
      <c r="C1572" s="231"/>
    </row>
    <row r="1573" spans="3:3" s="20" customFormat="1" x14ac:dyDescent="0.25">
      <c r="C1573" s="231"/>
    </row>
    <row r="1574" spans="3:3" s="20" customFormat="1" x14ac:dyDescent="0.25">
      <c r="C1574" s="231"/>
    </row>
    <row r="1575" spans="3:3" s="20" customFormat="1" x14ac:dyDescent="0.25">
      <c r="C1575" s="231"/>
    </row>
    <row r="1576" spans="3:3" s="20" customFormat="1" x14ac:dyDescent="0.25">
      <c r="C1576" s="231"/>
    </row>
    <row r="1577" spans="3:3" s="20" customFormat="1" x14ac:dyDescent="0.25">
      <c r="C1577" s="231"/>
    </row>
    <row r="1578" spans="3:3" s="20" customFormat="1" x14ac:dyDescent="0.25">
      <c r="C1578" s="231"/>
    </row>
    <row r="1579" spans="3:3" s="20" customFormat="1" x14ac:dyDescent="0.25">
      <c r="C1579" s="231"/>
    </row>
    <row r="1580" spans="3:3" s="20" customFormat="1" x14ac:dyDescent="0.25">
      <c r="C1580" s="231"/>
    </row>
    <row r="1581" spans="3:3" s="20" customFormat="1" x14ac:dyDescent="0.25">
      <c r="C1581" s="231"/>
    </row>
    <row r="1582" spans="3:3" s="20" customFormat="1" x14ac:dyDescent="0.25">
      <c r="C1582" s="231"/>
    </row>
    <row r="1583" spans="3:3" s="20" customFormat="1" x14ac:dyDescent="0.25">
      <c r="C1583" s="231"/>
    </row>
    <row r="1584" spans="3:3" s="20" customFormat="1" x14ac:dyDescent="0.25">
      <c r="C1584" s="231"/>
    </row>
    <row r="1585" spans="3:3" s="20" customFormat="1" x14ac:dyDescent="0.25">
      <c r="C1585" s="231"/>
    </row>
    <row r="1586" spans="3:3" s="20" customFormat="1" x14ac:dyDescent="0.25">
      <c r="C1586" s="231"/>
    </row>
    <row r="1587" spans="3:3" s="20" customFormat="1" x14ac:dyDescent="0.25">
      <c r="C1587" s="231"/>
    </row>
    <row r="1588" spans="3:3" s="20" customFormat="1" x14ac:dyDescent="0.25">
      <c r="C1588" s="231"/>
    </row>
    <row r="1589" spans="3:3" s="20" customFormat="1" x14ac:dyDescent="0.25">
      <c r="C1589" s="231"/>
    </row>
    <row r="1590" spans="3:3" s="20" customFormat="1" x14ac:dyDescent="0.25">
      <c r="C1590" s="231"/>
    </row>
    <row r="1591" spans="3:3" s="20" customFormat="1" x14ac:dyDescent="0.25">
      <c r="C1591" s="231"/>
    </row>
    <row r="1592" spans="3:3" s="20" customFormat="1" x14ac:dyDescent="0.25">
      <c r="C1592" s="231"/>
    </row>
    <row r="1593" spans="3:3" s="20" customFormat="1" x14ac:dyDescent="0.25">
      <c r="C1593" s="231"/>
    </row>
    <row r="1594" spans="3:3" s="20" customFormat="1" x14ac:dyDescent="0.25">
      <c r="C1594" s="231"/>
    </row>
    <row r="1595" spans="3:3" s="20" customFormat="1" x14ac:dyDescent="0.25">
      <c r="C1595" s="231"/>
    </row>
    <row r="1596" spans="3:3" s="20" customFormat="1" x14ac:dyDescent="0.25">
      <c r="C1596" s="231"/>
    </row>
    <row r="1597" spans="3:3" s="20" customFormat="1" x14ac:dyDescent="0.25">
      <c r="C1597" s="231"/>
    </row>
    <row r="1598" spans="3:3" s="20" customFormat="1" x14ac:dyDescent="0.25">
      <c r="C1598" s="231"/>
    </row>
    <row r="1599" spans="3:3" s="20" customFormat="1" x14ac:dyDescent="0.25">
      <c r="C1599" s="231"/>
    </row>
    <row r="1600" spans="3:3" s="20" customFormat="1" x14ac:dyDescent="0.25">
      <c r="C1600" s="231"/>
    </row>
    <row r="1601" spans="3:3" s="20" customFormat="1" x14ac:dyDescent="0.25">
      <c r="C1601" s="231"/>
    </row>
    <row r="1602" spans="3:3" s="20" customFormat="1" x14ac:dyDescent="0.25">
      <c r="C1602" s="231"/>
    </row>
    <row r="1603" spans="3:3" s="20" customFormat="1" x14ac:dyDescent="0.25">
      <c r="C1603" s="231"/>
    </row>
    <row r="1604" spans="3:3" s="20" customFormat="1" x14ac:dyDescent="0.25">
      <c r="C1604" s="231"/>
    </row>
    <row r="1605" spans="3:3" s="20" customFormat="1" x14ac:dyDescent="0.25">
      <c r="C1605" s="231"/>
    </row>
    <row r="1606" spans="3:3" s="20" customFormat="1" x14ac:dyDescent="0.25">
      <c r="C1606" s="231"/>
    </row>
    <row r="1607" spans="3:3" s="20" customFormat="1" x14ac:dyDescent="0.25">
      <c r="C1607" s="231"/>
    </row>
    <row r="1608" spans="3:3" s="20" customFormat="1" x14ac:dyDescent="0.25">
      <c r="C1608" s="231"/>
    </row>
    <row r="1609" spans="3:3" s="20" customFormat="1" x14ac:dyDescent="0.25">
      <c r="C1609" s="231"/>
    </row>
    <row r="1610" spans="3:3" s="20" customFormat="1" x14ac:dyDescent="0.25">
      <c r="C1610" s="231"/>
    </row>
    <row r="1611" spans="3:3" s="20" customFormat="1" x14ac:dyDescent="0.25">
      <c r="C1611" s="231"/>
    </row>
    <row r="1612" spans="3:3" s="20" customFormat="1" x14ac:dyDescent="0.25">
      <c r="C1612" s="231"/>
    </row>
    <row r="1613" spans="3:3" s="20" customFormat="1" x14ac:dyDescent="0.25">
      <c r="C1613" s="231"/>
    </row>
    <row r="1614" spans="3:3" s="20" customFormat="1" x14ac:dyDescent="0.25">
      <c r="C1614" s="231"/>
    </row>
    <row r="1615" spans="3:3" s="20" customFormat="1" x14ac:dyDescent="0.25">
      <c r="C1615" s="231"/>
    </row>
    <row r="1616" spans="3:3" s="20" customFormat="1" x14ac:dyDescent="0.25">
      <c r="C1616" s="231"/>
    </row>
    <row r="1617" spans="3:3" s="20" customFormat="1" x14ac:dyDescent="0.25">
      <c r="C1617" s="231"/>
    </row>
    <row r="1618" spans="3:3" s="20" customFormat="1" x14ac:dyDescent="0.25">
      <c r="C1618" s="231"/>
    </row>
    <row r="1619" spans="3:3" s="20" customFormat="1" x14ac:dyDescent="0.25">
      <c r="C1619" s="231"/>
    </row>
    <row r="1620" spans="3:3" s="20" customFormat="1" x14ac:dyDescent="0.25">
      <c r="C1620" s="231"/>
    </row>
    <row r="1621" spans="3:3" s="20" customFormat="1" x14ac:dyDescent="0.25">
      <c r="C1621" s="231"/>
    </row>
    <row r="1622" spans="3:3" s="20" customFormat="1" x14ac:dyDescent="0.25">
      <c r="C1622" s="231"/>
    </row>
    <row r="1623" spans="3:3" s="20" customFormat="1" x14ac:dyDescent="0.25">
      <c r="C1623" s="231"/>
    </row>
    <row r="1624" spans="3:3" s="20" customFormat="1" x14ac:dyDescent="0.25">
      <c r="C1624" s="231"/>
    </row>
    <row r="1625" spans="3:3" s="20" customFormat="1" x14ac:dyDescent="0.25">
      <c r="C1625" s="231"/>
    </row>
    <row r="1626" spans="3:3" s="20" customFormat="1" x14ac:dyDescent="0.25">
      <c r="C1626" s="231"/>
    </row>
    <row r="1627" spans="3:3" s="20" customFormat="1" x14ac:dyDescent="0.25">
      <c r="C1627" s="231"/>
    </row>
    <row r="1628" spans="3:3" s="20" customFormat="1" x14ac:dyDescent="0.25">
      <c r="C1628" s="231"/>
    </row>
    <row r="1629" spans="3:3" s="20" customFormat="1" x14ac:dyDescent="0.25">
      <c r="C1629" s="231"/>
    </row>
    <row r="1630" spans="3:3" s="20" customFormat="1" x14ac:dyDescent="0.25">
      <c r="C1630" s="231"/>
    </row>
    <row r="1631" spans="3:3" s="20" customFormat="1" x14ac:dyDescent="0.25">
      <c r="C1631" s="231"/>
    </row>
    <row r="1632" spans="3:3" s="20" customFormat="1" x14ac:dyDescent="0.25">
      <c r="C1632" s="231"/>
    </row>
    <row r="1633" spans="3:3" s="20" customFormat="1" x14ac:dyDescent="0.25">
      <c r="C1633" s="231"/>
    </row>
    <row r="1634" spans="3:3" s="20" customFormat="1" x14ac:dyDescent="0.25">
      <c r="C1634" s="231"/>
    </row>
    <row r="1635" spans="3:3" s="20" customFormat="1" x14ac:dyDescent="0.25">
      <c r="C1635" s="231"/>
    </row>
    <row r="1636" spans="3:3" s="20" customFormat="1" x14ac:dyDescent="0.25">
      <c r="C1636" s="231"/>
    </row>
    <row r="1637" spans="3:3" s="20" customFormat="1" x14ac:dyDescent="0.25">
      <c r="C1637" s="231"/>
    </row>
    <row r="1638" spans="3:3" s="20" customFormat="1" x14ac:dyDescent="0.25">
      <c r="C1638" s="231"/>
    </row>
    <row r="1639" spans="3:3" s="20" customFormat="1" x14ac:dyDescent="0.25">
      <c r="C1639" s="231"/>
    </row>
    <row r="1640" spans="3:3" s="20" customFormat="1" x14ac:dyDescent="0.25">
      <c r="C1640" s="231"/>
    </row>
    <row r="1641" spans="3:3" s="20" customFormat="1" x14ac:dyDescent="0.25">
      <c r="C1641" s="231"/>
    </row>
    <row r="1642" spans="3:3" s="20" customFormat="1" x14ac:dyDescent="0.25">
      <c r="C1642" s="231"/>
    </row>
    <row r="1643" spans="3:3" s="20" customFormat="1" x14ac:dyDescent="0.25">
      <c r="C1643" s="231"/>
    </row>
    <row r="1644" spans="3:3" s="20" customFormat="1" x14ac:dyDescent="0.25">
      <c r="C1644" s="231"/>
    </row>
    <row r="1645" spans="3:3" s="20" customFormat="1" x14ac:dyDescent="0.25">
      <c r="C1645" s="231"/>
    </row>
    <row r="1646" spans="3:3" s="20" customFormat="1" x14ac:dyDescent="0.25">
      <c r="C1646" s="231"/>
    </row>
    <row r="1647" spans="3:3" s="20" customFormat="1" x14ac:dyDescent="0.25">
      <c r="C1647" s="231"/>
    </row>
    <row r="1648" spans="3:3" s="20" customFormat="1" x14ac:dyDescent="0.25">
      <c r="C1648" s="231"/>
    </row>
    <row r="1649" spans="3:3" s="20" customFormat="1" x14ac:dyDescent="0.25">
      <c r="C1649" s="231"/>
    </row>
    <row r="1650" spans="3:3" s="20" customFormat="1" x14ac:dyDescent="0.25">
      <c r="C1650" s="231"/>
    </row>
    <row r="1651" spans="3:3" s="20" customFormat="1" x14ac:dyDescent="0.25">
      <c r="C1651" s="231"/>
    </row>
    <row r="1652" spans="3:3" s="20" customFormat="1" x14ac:dyDescent="0.25">
      <c r="C1652" s="231"/>
    </row>
    <row r="1653" spans="3:3" s="20" customFormat="1" x14ac:dyDescent="0.25">
      <c r="C1653" s="231"/>
    </row>
    <row r="1654" spans="3:3" s="20" customFormat="1" x14ac:dyDescent="0.25">
      <c r="C1654" s="231"/>
    </row>
    <row r="1655" spans="3:3" s="20" customFormat="1" x14ac:dyDescent="0.25">
      <c r="C1655" s="231"/>
    </row>
    <row r="1656" spans="3:3" s="20" customFormat="1" x14ac:dyDescent="0.25">
      <c r="C1656" s="231"/>
    </row>
    <row r="1657" spans="3:3" s="20" customFormat="1" x14ac:dyDescent="0.25">
      <c r="C1657" s="231"/>
    </row>
    <row r="1658" spans="3:3" s="20" customFormat="1" x14ac:dyDescent="0.25">
      <c r="C1658" s="231"/>
    </row>
    <row r="1659" spans="3:3" s="20" customFormat="1" x14ac:dyDescent="0.25">
      <c r="C1659" s="231"/>
    </row>
    <row r="1660" spans="3:3" s="20" customFormat="1" x14ac:dyDescent="0.25">
      <c r="C1660" s="231"/>
    </row>
    <row r="1661" spans="3:3" s="20" customFormat="1" x14ac:dyDescent="0.25">
      <c r="C1661" s="231"/>
    </row>
    <row r="1662" spans="3:3" s="20" customFormat="1" x14ac:dyDescent="0.25">
      <c r="C1662" s="231"/>
    </row>
    <row r="1663" spans="3:3" s="20" customFormat="1" x14ac:dyDescent="0.25">
      <c r="C1663" s="231"/>
    </row>
    <row r="1664" spans="3:3" s="20" customFormat="1" x14ac:dyDescent="0.25">
      <c r="C1664" s="231"/>
    </row>
    <row r="1665" spans="3:3" s="20" customFormat="1" x14ac:dyDescent="0.25">
      <c r="C1665" s="231"/>
    </row>
    <row r="1666" spans="3:3" s="20" customFormat="1" x14ac:dyDescent="0.25">
      <c r="C1666" s="231"/>
    </row>
    <row r="1667" spans="3:3" s="20" customFormat="1" x14ac:dyDescent="0.25">
      <c r="C1667" s="231"/>
    </row>
    <row r="1668" spans="3:3" s="20" customFormat="1" x14ac:dyDescent="0.25">
      <c r="C1668" s="231"/>
    </row>
    <row r="1669" spans="3:3" s="20" customFormat="1" x14ac:dyDescent="0.25">
      <c r="C1669" s="231"/>
    </row>
    <row r="1670" spans="3:3" s="20" customFormat="1" x14ac:dyDescent="0.25">
      <c r="C1670" s="231"/>
    </row>
    <row r="1671" spans="3:3" s="20" customFormat="1" x14ac:dyDescent="0.25">
      <c r="C1671" s="231"/>
    </row>
    <row r="1672" spans="3:3" s="20" customFormat="1" x14ac:dyDescent="0.25">
      <c r="C1672" s="231"/>
    </row>
    <row r="1673" spans="3:3" s="20" customFormat="1" x14ac:dyDescent="0.25">
      <c r="C1673" s="231"/>
    </row>
    <row r="1674" spans="3:3" s="20" customFormat="1" x14ac:dyDescent="0.25">
      <c r="C1674" s="231"/>
    </row>
    <row r="1675" spans="3:3" s="20" customFormat="1" x14ac:dyDescent="0.25">
      <c r="C1675" s="231"/>
    </row>
    <row r="1676" spans="3:3" s="20" customFormat="1" x14ac:dyDescent="0.25">
      <c r="C1676" s="231"/>
    </row>
    <row r="1677" spans="3:3" s="20" customFormat="1" x14ac:dyDescent="0.25">
      <c r="C1677" s="231"/>
    </row>
    <row r="1678" spans="3:3" s="20" customFormat="1" x14ac:dyDescent="0.25">
      <c r="C1678" s="231"/>
    </row>
    <row r="1679" spans="3:3" s="20" customFormat="1" x14ac:dyDescent="0.25">
      <c r="C1679" s="231"/>
    </row>
    <row r="1680" spans="3:3" s="20" customFormat="1" x14ac:dyDescent="0.25">
      <c r="C1680" s="231"/>
    </row>
    <row r="1681" spans="3:3" s="20" customFormat="1" x14ac:dyDescent="0.25">
      <c r="C1681" s="231"/>
    </row>
    <row r="1682" spans="3:3" s="20" customFormat="1" x14ac:dyDescent="0.25">
      <c r="C1682" s="231"/>
    </row>
    <row r="1683" spans="3:3" s="20" customFormat="1" x14ac:dyDescent="0.25">
      <c r="C1683" s="231"/>
    </row>
    <row r="1684" spans="3:3" s="20" customFormat="1" x14ac:dyDescent="0.25">
      <c r="C1684" s="231"/>
    </row>
    <row r="1685" spans="3:3" s="20" customFormat="1" x14ac:dyDescent="0.25">
      <c r="C1685" s="231"/>
    </row>
    <row r="1686" spans="3:3" s="20" customFormat="1" x14ac:dyDescent="0.25">
      <c r="C1686" s="231"/>
    </row>
    <row r="1687" spans="3:3" s="20" customFormat="1" x14ac:dyDescent="0.25">
      <c r="C1687" s="231"/>
    </row>
    <row r="1688" spans="3:3" s="20" customFormat="1" x14ac:dyDescent="0.25">
      <c r="C1688" s="231"/>
    </row>
    <row r="1689" spans="3:3" s="20" customFormat="1" x14ac:dyDescent="0.25">
      <c r="C1689" s="231"/>
    </row>
    <row r="1690" spans="3:3" s="20" customFormat="1" x14ac:dyDescent="0.25">
      <c r="C1690" s="231"/>
    </row>
    <row r="1691" spans="3:3" s="20" customFormat="1" x14ac:dyDescent="0.25">
      <c r="C1691" s="231"/>
    </row>
    <row r="1692" spans="3:3" s="20" customFormat="1" x14ac:dyDescent="0.25">
      <c r="C1692" s="231"/>
    </row>
    <row r="1693" spans="3:3" s="20" customFormat="1" x14ac:dyDescent="0.25">
      <c r="C1693" s="231"/>
    </row>
    <row r="1694" spans="3:3" s="20" customFormat="1" x14ac:dyDescent="0.25">
      <c r="C1694" s="231"/>
    </row>
    <row r="1695" spans="3:3" s="20" customFormat="1" x14ac:dyDescent="0.25">
      <c r="C1695" s="231"/>
    </row>
    <row r="1696" spans="3:3" s="20" customFormat="1" x14ac:dyDescent="0.25">
      <c r="C1696" s="231"/>
    </row>
    <row r="1697" spans="3:3" s="20" customFormat="1" x14ac:dyDescent="0.25">
      <c r="C1697" s="231"/>
    </row>
    <row r="1698" spans="3:3" s="20" customFormat="1" x14ac:dyDescent="0.25">
      <c r="C1698" s="231"/>
    </row>
    <row r="1699" spans="3:3" s="20" customFormat="1" x14ac:dyDescent="0.25">
      <c r="C1699" s="231"/>
    </row>
    <row r="1700" spans="3:3" s="20" customFormat="1" x14ac:dyDescent="0.25">
      <c r="C1700" s="231"/>
    </row>
    <row r="1701" spans="3:3" s="20" customFormat="1" x14ac:dyDescent="0.25">
      <c r="C1701" s="231"/>
    </row>
    <row r="1702" spans="3:3" s="20" customFormat="1" x14ac:dyDescent="0.25">
      <c r="C1702" s="231"/>
    </row>
    <row r="1703" spans="3:3" s="20" customFormat="1" x14ac:dyDescent="0.25">
      <c r="C1703" s="231"/>
    </row>
    <row r="1704" spans="3:3" s="20" customFormat="1" x14ac:dyDescent="0.25">
      <c r="C1704" s="231"/>
    </row>
    <row r="1705" spans="3:3" s="20" customFormat="1" x14ac:dyDescent="0.25">
      <c r="C1705" s="231"/>
    </row>
    <row r="1706" spans="3:3" s="20" customFormat="1" x14ac:dyDescent="0.25">
      <c r="C1706" s="231"/>
    </row>
    <row r="1707" spans="3:3" s="20" customFormat="1" x14ac:dyDescent="0.25">
      <c r="C1707" s="231"/>
    </row>
    <row r="1708" spans="3:3" s="20" customFormat="1" x14ac:dyDescent="0.25">
      <c r="C1708" s="231"/>
    </row>
    <row r="1709" spans="3:3" s="20" customFormat="1" x14ac:dyDescent="0.25">
      <c r="C1709" s="231"/>
    </row>
    <row r="1710" spans="3:3" s="20" customFormat="1" x14ac:dyDescent="0.25">
      <c r="C1710" s="231"/>
    </row>
    <row r="1711" spans="3:3" s="20" customFormat="1" x14ac:dyDescent="0.25">
      <c r="C1711" s="231"/>
    </row>
    <row r="1712" spans="3:3" s="20" customFormat="1" x14ac:dyDescent="0.25">
      <c r="C1712" s="231"/>
    </row>
    <row r="1713" spans="3:3" s="20" customFormat="1" x14ac:dyDescent="0.25">
      <c r="C1713" s="231"/>
    </row>
    <row r="1714" spans="3:3" s="20" customFormat="1" x14ac:dyDescent="0.25">
      <c r="C1714" s="231"/>
    </row>
    <row r="1715" spans="3:3" s="20" customFormat="1" x14ac:dyDescent="0.25">
      <c r="C1715" s="231"/>
    </row>
    <row r="1716" spans="3:3" s="20" customFormat="1" x14ac:dyDescent="0.25">
      <c r="C1716" s="231"/>
    </row>
    <row r="1717" spans="3:3" s="20" customFormat="1" x14ac:dyDescent="0.25">
      <c r="C1717" s="231"/>
    </row>
    <row r="1718" spans="3:3" s="20" customFormat="1" x14ac:dyDescent="0.25">
      <c r="C1718" s="231"/>
    </row>
    <row r="1719" spans="3:3" s="20" customFormat="1" x14ac:dyDescent="0.25">
      <c r="C1719" s="231"/>
    </row>
    <row r="1720" spans="3:3" s="20" customFormat="1" x14ac:dyDescent="0.25">
      <c r="C1720" s="231"/>
    </row>
    <row r="1721" spans="3:3" s="20" customFormat="1" x14ac:dyDescent="0.25">
      <c r="C1721" s="231"/>
    </row>
    <row r="1722" spans="3:3" s="20" customFormat="1" x14ac:dyDescent="0.25">
      <c r="C1722" s="231"/>
    </row>
    <row r="1723" spans="3:3" s="20" customFormat="1" x14ac:dyDescent="0.25">
      <c r="C1723" s="231"/>
    </row>
    <row r="1724" spans="3:3" s="20" customFormat="1" x14ac:dyDescent="0.25">
      <c r="C1724" s="231"/>
    </row>
    <row r="1725" spans="3:3" s="20" customFormat="1" x14ac:dyDescent="0.25">
      <c r="C1725" s="231"/>
    </row>
    <row r="1726" spans="3:3" s="20" customFormat="1" x14ac:dyDescent="0.25">
      <c r="C1726" s="231"/>
    </row>
    <row r="1727" spans="3:3" s="20" customFormat="1" x14ac:dyDescent="0.25">
      <c r="C1727" s="231"/>
    </row>
    <row r="1728" spans="3:3" s="20" customFormat="1" x14ac:dyDescent="0.25">
      <c r="C1728" s="231"/>
    </row>
    <row r="1729" spans="3:3" s="20" customFormat="1" x14ac:dyDescent="0.25">
      <c r="C1729" s="231"/>
    </row>
    <row r="1730" spans="3:3" s="20" customFormat="1" x14ac:dyDescent="0.25">
      <c r="C1730" s="231"/>
    </row>
    <row r="1731" spans="3:3" s="20" customFormat="1" x14ac:dyDescent="0.25">
      <c r="C1731" s="231"/>
    </row>
    <row r="1732" spans="3:3" s="20" customFormat="1" x14ac:dyDescent="0.25">
      <c r="C1732" s="231"/>
    </row>
    <row r="1733" spans="3:3" s="20" customFormat="1" x14ac:dyDescent="0.25">
      <c r="C1733" s="231"/>
    </row>
    <row r="1734" spans="3:3" s="20" customFormat="1" x14ac:dyDescent="0.25">
      <c r="C1734" s="231"/>
    </row>
    <row r="1735" spans="3:3" s="20" customFormat="1" x14ac:dyDescent="0.25">
      <c r="C1735" s="231"/>
    </row>
    <row r="1736" spans="3:3" s="20" customFormat="1" x14ac:dyDescent="0.25">
      <c r="C1736" s="231"/>
    </row>
    <row r="1737" spans="3:3" s="20" customFormat="1" x14ac:dyDescent="0.25">
      <c r="C1737" s="231"/>
    </row>
    <row r="1738" spans="3:3" s="20" customFormat="1" x14ac:dyDescent="0.25">
      <c r="C1738" s="231"/>
    </row>
    <row r="1739" spans="3:3" s="20" customFormat="1" x14ac:dyDescent="0.25">
      <c r="C1739" s="231"/>
    </row>
    <row r="1740" spans="3:3" s="20" customFormat="1" x14ac:dyDescent="0.25">
      <c r="C1740" s="231"/>
    </row>
    <row r="1741" spans="3:3" s="20" customFormat="1" x14ac:dyDescent="0.25">
      <c r="C1741" s="231"/>
    </row>
    <row r="1742" spans="3:3" s="20" customFormat="1" x14ac:dyDescent="0.25">
      <c r="C1742" s="231"/>
    </row>
    <row r="1743" spans="3:3" s="20" customFormat="1" x14ac:dyDescent="0.25">
      <c r="C1743" s="231"/>
    </row>
    <row r="1744" spans="3:3" s="20" customFormat="1" x14ac:dyDescent="0.25">
      <c r="C1744" s="231"/>
    </row>
    <row r="1745" spans="3:3" s="20" customFormat="1" x14ac:dyDescent="0.25">
      <c r="C1745" s="231"/>
    </row>
    <row r="1746" spans="3:3" s="20" customFormat="1" x14ac:dyDescent="0.25">
      <c r="C1746" s="231"/>
    </row>
    <row r="1747" spans="3:3" s="20" customFormat="1" x14ac:dyDescent="0.25">
      <c r="C1747" s="231"/>
    </row>
    <row r="1748" spans="3:3" s="20" customFormat="1" x14ac:dyDescent="0.25">
      <c r="C1748" s="231"/>
    </row>
    <row r="1749" spans="3:3" s="20" customFormat="1" x14ac:dyDescent="0.25">
      <c r="C1749" s="231"/>
    </row>
    <row r="1750" spans="3:3" s="20" customFormat="1" x14ac:dyDescent="0.25">
      <c r="C1750" s="231"/>
    </row>
    <row r="1751" spans="3:3" s="20" customFormat="1" x14ac:dyDescent="0.25">
      <c r="C1751" s="231"/>
    </row>
    <row r="1752" spans="3:3" s="20" customFormat="1" x14ac:dyDescent="0.25">
      <c r="C1752" s="231"/>
    </row>
    <row r="1753" spans="3:3" s="20" customFormat="1" x14ac:dyDescent="0.25">
      <c r="C1753" s="231"/>
    </row>
    <row r="1754" spans="3:3" s="20" customFormat="1" x14ac:dyDescent="0.25">
      <c r="C1754" s="231"/>
    </row>
    <row r="1755" spans="3:3" s="20" customFormat="1" x14ac:dyDescent="0.25">
      <c r="C1755" s="231"/>
    </row>
    <row r="1756" spans="3:3" s="20" customFormat="1" x14ac:dyDescent="0.25">
      <c r="C1756" s="231"/>
    </row>
    <row r="1757" spans="3:3" s="20" customFormat="1" x14ac:dyDescent="0.25">
      <c r="C1757" s="231"/>
    </row>
    <row r="1758" spans="3:3" s="20" customFormat="1" x14ac:dyDescent="0.25">
      <c r="C1758" s="231"/>
    </row>
    <row r="1759" spans="3:3" s="20" customFormat="1" x14ac:dyDescent="0.25">
      <c r="C1759" s="231"/>
    </row>
    <row r="1760" spans="3:3" s="20" customFormat="1" x14ac:dyDescent="0.25">
      <c r="C1760" s="231"/>
    </row>
    <row r="1761" spans="3:3" s="20" customFormat="1" x14ac:dyDescent="0.25">
      <c r="C1761" s="231"/>
    </row>
    <row r="1762" spans="3:3" s="20" customFormat="1" x14ac:dyDescent="0.25">
      <c r="C1762" s="231"/>
    </row>
    <row r="1763" spans="3:3" s="20" customFormat="1" x14ac:dyDescent="0.25">
      <c r="C1763" s="231"/>
    </row>
    <row r="1764" spans="3:3" s="20" customFormat="1" x14ac:dyDescent="0.25">
      <c r="C1764" s="231"/>
    </row>
    <row r="1765" spans="3:3" s="20" customFormat="1" x14ac:dyDescent="0.25">
      <c r="C1765" s="231"/>
    </row>
    <row r="1766" spans="3:3" s="20" customFormat="1" x14ac:dyDescent="0.25">
      <c r="C1766" s="231"/>
    </row>
    <row r="1767" spans="3:3" s="20" customFormat="1" x14ac:dyDescent="0.25">
      <c r="C1767" s="231"/>
    </row>
    <row r="1768" spans="3:3" s="20" customFormat="1" x14ac:dyDescent="0.25">
      <c r="C1768" s="231"/>
    </row>
    <row r="1769" spans="3:3" s="20" customFormat="1" x14ac:dyDescent="0.25">
      <c r="C1769" s="231"/>
    </row>
    <row r="1770" spans="3:3" s="20" customFormat="1" x14ac:dyDescent="0.25">
      <c r="C1770" s="231"/>
    </row>
    <row r="1771" spans="3:3" s="20" customFormat="1" x14ac:dyDescent="0.25">
      <c r="C1771" s="231"/>
    </row>
    <row r="1772" spans="3:3" s="20" customFormat="1" x14ac:dyDescent="0.25">
      <c r="C1772" s="231"/>
    </row>
    <row r="1773" spans="3:3" s="20" customFormat="1" x14ac:dyDescent="0.25">
      <c r="C1773" s="231"/>
    </row>
    <row r="1774" spans="3:3" s="20" customFormat="1" x14ac:dyDescent="0.25">
      <c r="C1774" s="231"/>
    </row>
    <row r="1775" spans="3:3" s="20" customFormat="1" x14ac:dyDescent="0.25">
      <c r="C1775" s="231"/>
    </row>
    <row r="1776" spans="3:3" s="20" customFormat="1" x14ac:dyDescent="0.25">
      <c r="C1776" s="231"/>
    </row>
    <row r="1777" spans="3:3" s="20" customFormat="1" x14ac:dyDescent="0.25">
      <c r="C1777" s="231"/>
    </row>
    <row r="1778" spans="3:3" s="20" customFormat="1" x14ac:dyDescent="0.25">
      <c r="C1778" s="231"/>
    </row>
    <row r="1779" spans="3:3" s="20" customFormat="1" x14ac:dyDescent="0.25">
      <c r="C1779" s="231"/>
    </row>
    <row r="1780" spans="3:3" s="20" customFormat="1" x14ac:dyDescent="0.25">
      <c r="C1780" s="231"/>
    </row>
    <row r="1781" spans="3:3" s="20" customFormat="1" x14ac:dyDescent="0.25">
      <c r="C1781" s="231"/>
    </row>
    <row r="1782" spans="3:3" s="20" customFormat="1" x14ac:dyDescent="0.25">
      <c r="C1782" s="231"/>
    </row>
    <row r="1783" spans="3:3" s="20" customFormat="1" x14ac:dyDescent="0.25">
      <c r="C1783" s="231"/>
    </row>
    <row r="1784" spans="3:3" s="20" customFormat="1" x14ac:dyDescent="0.25">
      <c r="C1784" s="231"/>
    </row>
    <row r="1785" spans="3:3" s="20" customFormat="1" x14ac:dyDescent="0.25">
      <c r="C1785" s="231"/>
    </row>
    <row r="1786" spans="3:3" s="20" customFormat="1" x14ac:dyDescent="0.25">
      <c r="C1786" s="231"/>
    </row>
    <row r="1787" spans="3:3" s="20" customFormat="1" x14ac:dyDescent="0.25">
      <c r="C1787" s="231"/>
    </row>
    <row r="1788" spans="3:3" s="20" customFormat="1" x14ac:dyDescent="0.25">
      <c r="C1788" s="231"/>
    </row>
    <row r="1789" spans="3:3" s="20" customFormat="1" x14ac:dyDescent="0.25">
      <c r="C1789" s="231"/>
    </row>
    <row r="1790" spans="3:3" s="20" customFormat="1" x14ac:dyDescent="0.25">
      <c r="C1790" s="231"/>
    </row>
    <row r="1791" spans="3:3" s="20" customFormat="1" x14ac:dyDescent="0.25">
      <c r="C1791" s="231"/>
    </row>
    <row r="1792" spans="3:3" s="20" customFormat="1" x14ac:dyDescent="0.25">
      <c r="C1792" s="231"/>
    </row>
    <row r="1793" spans="3:3" s="20" customFormat="1" x14ac:dyDescent="0.25">
      <c r="C1793" s="231"/>
    </row>
    <row r="1794" spans="3:3" s="20" customFormat="1" x14ac:dyDescent="0.25">
      <c r="C1794" s="231"/>
    </row>
    <row r="1795" spans="3:3" s="20" customFormat="1" x14ac:dyDescent="0.25">
      <c r="C1795" s="231"/>
    </row>
    <row r="1796" spans="3:3" s="20" customFormat="1" x14ac:dyDescent="0.25">
      <c r="C1796" s="231"/>
    </row>
    <row r="1797" spans="3:3" s="20" customFormat="1" x14ac:dyDescent="0.25">
      <c r="C1797" s="231"/>
    </row>
    <row r="1798" spans="3:3" s="20" customFormat="1" x14ac:dyDescent="0.25">
      <c r="C1798" s="231"/>
    </row>
    <row r="1799" spans="3:3" s="20" customFormat="1" x14ac:dyDescent="0.25">
      <c r="C1799" s="231"/>
    </row>
    <row r="1800" spans="3:3" s="20" customFormat="1" x14ac:dyDescent="0.25">
      <c r="C1800" s="231"/>
    </row>
    <row r="1801" spans="3:3" s="20" customFormat="1" x14ac:dyDescent="0.25">
      <c r="C1801" s="231"/>
    </row>
    <row r="1802" spans="3:3" s="20" customFormat="1" x14ac:dyDescent="0.25">
      <c r="C1802" s="231"/>
    </row>
    <row r="1803" spans="3:3" s="20" customFormat="1" x14ac:dyDescent="0.25">
      <c r="C1803" s="231"/>
    </row>
    <row r="1804" spans="3:3" s="20" customFormat="1" x14ac:dyDescent="0.25">
      <c r="C1804" s="231"/>
    </row>
    <row r="1805" spans="3:3" s="20" customFormat="1" x14ac:dyDescent="0.25">
      <c r="C1805" s="231"/>
    </row>
    <row r="1806" spans="3:3" s="20" customFormat="1" x14ac:dyDescent="0.25">
      <c r="C1806" s="231"/>
    </row>
    <row r="1807" spans="3:3" s="20" customFormat="1" x14ac:dyDescent="0.25">
      <c r="C1807" s="231"/>
    </row>
    <row r="1808" spans="3:3" s="20" customFormat="1" x14ac:dyDescent="0.25">
      <c r="C1808" s="231"/>
    </row>
    <row r="1809" spans="3:3" s="20" customFormat="1" x14ac:dyDescent="0.25">
      <c r="C1809" s="231"/>
    </row>
    <row r="1810" spans="3:3" s="20" customFormat="1" x14ac:dyDescent="0.25">
      <c r="C1810" s="231"/>
    </row>
    <row r="1811" spans="3:3" s="20" customFormat="1" x14ac:dyDescent="0.25">
      <c r="C1811" s="231"/>
    </row>
    <row r="1812" spans="3:3" s="20" customFormat="1" x14ac:dyDescent="0.25">
      <c r="C1812" s="231"/>
    </row>
    <row r="1813" spans="3:3" s="20" customFormat="1" x14ac:dyDescent="0.25">
      <c r="C1813" s="231"/>
    </row>
    <row r="1814" spans="3:3" s="20" customFormat="1" x14ac:dyDescent="0.25">
      <c r="C1814" s="231"/>
    </row>
    <row r="1815" spans="3:3" s="20" customFormat="1" x14ac:dyDescent="0.25">
      <c r="C1815" s="231"/>
    </row>
    <row r="1816" spans="3:3" s="20" customFormat="1" x14ac:dyDescent="0.25">
      <c r="C1816" s="231"/>
    </row>
    <row r="1817" spans="3:3" s="20" customFormat="1" x14ac:dyDescent="0.25">
      <c r="C1817" s="231"/>
    </row>
    <row r="1818" spans="3:3" s="20" customFormat="1" x14ac:dyDescent="0.25">
      <c r="C1818" s="231"/>
    </row>
    <row r="1819" spans="3:3" s="20" customFormat="1" x14ac:dyDescent="0.25">
      <c r="C1819" s="231"/>
    </row>
    <row r="1820" spans="3:3" s="20" customFormat="1" x14ac:dyDescent="0.25">
      <c r="C1820" s="231"/>
    </row>
    <row r="1821" spans="3:3" s="20" customFormat="1" x14ac:dyDescent="0.25">
      <c r="C1821" s="231"/>
    </row>
    <row r="1822" spans="3:3" s="20" customFormat="1" x14ac:dyDescent="0.25">
      <c r="C1822" s="231"/>
    </row>
    <row r="1823" spans="3:3" s="20" customFormat="1" x14ac:dyDescent="0.25">
      <c r="C1823" s="231"/>
    </row>
    <row r="1824" spans="3:3" s="20" customFormat="1" x14ac:dyDescent="0.25">
      <c r="C1824" s="231"/>
    </row>
    <row r="1825" spans="3:3" s="20" customFormat="1" x14ac:dyDescent="0.25">
      <c r="C1825" s="231"/>
    </row>
    <row r="1826" spans="3:3" s="20" customFormat="1" x14ac:dyDescent="0.25">
      <c r="C1826" s="231"/>
    </row>
    <row r="1827" spans="3:3" s="20" customFormat="1" x14ac:dyDescent="0.25">
      <c r="C1827" s="231"/>
    </row>
    <row r="1828" spans="3:3" s="20" customFormat="1" x14ac:dyDescent="0.25">
      <c r="C1828" s="231"/>
    </row>
    <row r="1829" spans="3:3" s="20" customFormat="1" x14ac:dyDescent="0.25">
      <c r="C1829" s="231"/>
    </row>
    <row r="1830" spans="3:3" s="20" customFormat="1" x14ac:dyDescent="0.25">
      <c r="C1830" s="231"/>
    </row>
    <row r="1831" spans="3:3" s="20" customFormat="1" x14ac:dyDescent="0.25">
      <c r="C1831" s="231"/>
    </row>
    <row r="1832" spans="3:3" s="20" customFormat="1" x14ac:dyDescent="0.25">
      <c r="C1832" s="231"/>
    </row>
    <row r="1833" spans="3:3" s="20" customFormat="1" x14ac:dyDescent="0.25">
      <c r="C1833" s="231"/>
    </row>
    <row r="1834" spans="3:3" s="20" customFormat="1" x14ac:dyDescent="0.25">
      <c r="C1834" s="231"/>
    </row>
    <row r="1835" spans="3:3" s="20" customFormat="1" x14ac:dyDescent="0.25">
      <c r="C1835" s="231"/>
    </row>
    <row r="1836" spans="3:3" s="20" customFormat="1" x14ac:dyDescent="0.25">
      <c r="C1836" s="231"/>
    </row>
    <row r="1837" spans="3:3" s="20" customFormat="1" x14ac:dyDescent="0.25">
      <c r="C1837" s="231"/>
    </row>
    <row r="1838" spans="3:3" s="20" customFormat="1" x14ac:dyDescent="0.25">
      <c r="C1838" s="231"/>
    </row>
    <row r="1839" spans="3:3" s="20" customFormat="1" x14ac:dyDescent="0.25">
      <c r="C1839" s="231"/>
    </row>
    <row r="1840" spans="3:3" s="20" customFormat="1" x14ac:dyDescent="0.25">
      <c r="C1840" s="231"/>
    </row>
    <row r="1841" spans="3:3" s="20" customFormat="1" x14ac:dyDescent="0.25">
      <c r="C1841" s="231"/>
    </row>
    <row r="1842" spans="3:3" s="20" customFormat="1" x14ac:dyDescent="0.25">
      <c r="C1842" s="231"/>
    </row>
    <row r="1843" spans="3:3" s="20" customFormat="1" x14ac:dyDescent="0.25">
      <c r="C1843" s="231"/>
    </row>
    <row r="1844" spans="3:3" s="20" customFormat="1" x14ac:dyDescent="0.25">
      <c r="C1844" s="231"/>
    </row>
    <row r="1845" spans="3:3" s="20" customFormat="1" x14ac:dyDescent="0.25">
      <c r="C1845" s="231"/>
    </row>
    <row r="1846" spans="3:3" s="20" customFormat="1" x14ac:dyDescent="0.25">
      <c r="C1846" s="231"/>
    </row>
    <row r="1847" spans="3:3" s="20" customFormat="1" x14ac:dyDescent="0.25">
      <c r="C1847" s="231"/>
    </row>
    <row r="1848" spans="3:3" s="20" customFormat="1" x14ac:dyDescent="0.25">
      <c r="C1848" s="231"/>
    </row>
    <row r="1849" spans="3:3" s="20" customFormat="1" x14ac:dyDescent="0.25">
      <c r="C1849" s="231"/>
    </row>
    <row r="1850" spans="3:3" s="20" customFormat="1" x14ac:dyDescent="0.25">
      <c r="C1850" s="231"/>
    </row>
    <row r="1851" spans="3:3" s="20" customFormat="1" x14ac:dyDescent="0.25">
      <c r="C1851" s="231"/>
    </row>
    <row r="1852" spans="3:3" s="20" customFormat="1" x14ac:dyDescent="0.25">
      <c r="C1852" s="231"/>
    </row>
    <row r="1853" spans="3:3" s="20" customFormat="1" x14ac:dyDescent="0.25">
      <c r="C1853" s="231"/>
    </row>
    <row r="1854" spans="3:3" s="20" customFormat="1" x14ac:dyDescent="0.25">
      <c r="C1854" s="231"/>
    </row>
    <row r="1855" spans="3:3" s="20" customFormat="1" x14ac:dyDescent="0.25">
      <c r="C1855" s="231"/>
    </row>
    <row r="1856" spans="3:3" s="20" customFormat="1" x14ac:dyDescent="0.25">
      <c r="C1856" s="231"/>
    </row>
    <row r="1857" spans="3:3" s="20" customFormat="1" x14ac:dyDescent="0.25">
      <c r="C1857" s="231"/>
    </row>
    <row r="1858" spans="3:3" s="20" customFormat="1" x14ac:dyDescent="0.25">
      <c r="C1858" s="231"/>
    </row>
    <row r="1859" spans="3:3" s="20" customFormat="1" x14ac:dyDescent="0.25">
      <c r="C1859" s="231"/>
    </row>
    <row r="1860" spans="3:3" s="20" customFormat="1" x14ac:dyDescent="0.25">
      <c r="C1860" s="231"/>
    </row>
    <row r="1861" spans="3:3" s="20" customFormat="1" x14ac:dyDescent="0.25">
      <c r="C1861" s="231"/>
    </row>
    <row r="1862" spans="3:3" s="20" customFormat="1" x14ac:dyDescent="0.25">
      <c r="C1862" s="231"/>
    </row>
    <row r="1863" spans="3:3" s="20" customFormat="1" x14ac:dyDescent="0.25">
      <c r="C1863" s="231"/>
    </row>
    <row r="1864" spans="3:3" s="20" customFormat="1" x14ac:dyDescent="0.25">
      <c r="C1864" s="231"/>
    </row>
    <row r="1865" spans="3:3" s="20" customFormat="1" x14ac:dyDescent="0.25">
      <c r="C1865" s="231"/>
    </row>
    <row r="1866" spans="3:3" s="20" customFormat="1" x14ac:dyDescent="0.25">
      <c r="C1866" s="231"/>
    </row>
    <row r="1867" spans="3:3" s="20" customFormat="1" x14ac:dyDescent="0.25">
      <c r="C1867" s="231"/>
    </row>
    <row r="1868" spans="3:3" s="20" customFormat="1" x14ac:dyDescent="0.25">
      <c r="C1868" s="231"/>
    </row>
    <row r="1869" spans="3:3" s="20" customFormat="1" x14ac:dyDescent="0.25">
      <c r="C1869" s="231"/>
    </row>
    <row r="1870" spans="3:3" s="20" customFormat="1" x14ac:dyDescent="0.25">
      <c r="C1870" s="231"/>
    </row>
    <row r="1871" spans="3:3" s="20" customFormat="1" x14ac:dyDescent="0.25">
      <c r="C1871" s="231"/>
    </row>
    <row r="1872" spans="3:3" s="20" customFormat="1" x14ac:dyDescent="0.25">
      <c r="C1872" s="231"/>
    </row>
    <row r="1873" spans="3:3" s="20" customFormat="1" x14ac:dyDescent="0.25">
      <c r="C1873" s="231"/>
    </row>
    <row r="1874" spans="3:3" s="20" customFormat="1" x14ac:dyDescent="0.25">
      <c r="C1874" s="231"/>
    </row>
    <row r="1875" spans="3:3" s="20" customFormat="1" x14ac:dyDescent="0.25">
      <c r="C1875" s="231"/>
    </row>
    <row r="1876" spans="3:3" s="20" customFormat="1" x14ac:dyDescent="0.25">
      <c r="C1876" s="231"/>
    </row>
    <row r="1877" spans="3:3" s="20" customFormat="1" x14ac:dyDescent="0.25">
      <c r="C1877" s="231"/>
    </row>
    <row r="1878" spans="3:3" s="20" customFormat="1" x14ac:dyDescent="0.25">
      <c r="C1878" s="231"/>
    </row>
    <row r="1879" spans="3:3" s="20" customFormat="1" x14ac:dyDescent="0.25">
      <c r="C1879" s="231"/>
    </row>
    <row r="1880" spans="3:3" s="20" customFormat="1" x14ac:dyDescent="0.25">
      <c r="C1880" s="231"/>
    </row>
    <row r="1881" spans="3:3" s="20" customFormat="1" x14ac:dyDescent="0.25">
      <c r="C1881" s="231"/>
    </row>
    <row r="1882" spans="3:3" s="20" customFormat="1" x14ac:dyDescent="0.25">
      <c r="C1882" s="231"/>
    </row>
    <row r="1883" spans="3:3" s="20" customFormat="1" x14ac:dyDescent="0.25">
      <c r="C1883" s="231"/>
    </row>
    <row r="1884" spans="3:3" s="20" customFormat="1" x14ac:dyDescent="0.25">
      <c r="C1884" s="231"/>
    </row>
    <row r="1885" spans="3:3" s="20" customFormat="1" x14ac:dyDescent="0.25">
      <c r="C1885" s="231"/>
    </row>
    <row r="1886" spans="3:3" s="20" customFormat="1" x14ac:dyDescent="0.25">
      <c r="C1886" s="231"/>
    </row>
    <row r="1887" spans="3:3" s="20" customFormat="1" x14ac:dyDescent="0.25">
      <c r="C1887" s="231"/>
    </row>
    <row r="1888" spans="3:3" s="20" customFormat="1" x14ac:dyDescent="0.25">
      <c r="C1888" s="231"/>
    </row>
    <row r="1889" spans="3:3" s="20" customFormat="1" x14ac:dyDescent="0.25">
      <c r="C1889" s="231"/>
    </row>
    <row r="1890" spans="3:3" s="20" customFormat="1" x14ac:dyDescent="0.25">
      <c r="C1890" s="231"/>
    </row>
    <row r="1891" spans="3:3" s="20" customFormat="1" x14ac:dyDescent="0.25">
      <c r="C1891" s="231"/>
    </row>
    <row r="1892" spans="3:3" s="20" customFormat="1" x14ac:dyDescent="0.25">
      <c r="C1892" s="231"/>
    </row>
    <row r="1893" spans="3:3" s="20" customFormat="1" x14ac:dyDescent="0.25">
      <c r="C1893" s="231"/>
    </row>
    <row r="1894" spans="3:3" s="20" customFormat="1" x14ac:dyDescent="0.25">
      <c r="C1894" s="231"/>
    </row>
    <row r="1895" spans="3:3" s="20" customFormat="1" x14ac:dyDescent="0.25">
      <c r="C1895" s="231"/>
    </row>
    <row r="1896" spans="3:3" s="20" customFormat="1" x14ac:dyDescent="0.25">
      <c r="C1896" s="231"/>
    </row>
    <row r="1897" spans="3:3" s="20" customFormat="1" x14ac:dyDescent="0.25">
      <c r="C1897" s="231"/>
    </row>
    <row r="1898" spans="3:3" s="20" customFormat="1" x14ac:dyDescent="0.25">
      <c r="C1898" s="231"/>
    </row>
    <row r="1899" spans="3:3" s="20" customFormat="1" x14ac:dyDescent="0.25">
      <c r="C1899" s="231"/>
    </row>
    <row r="1900" spans="3:3" s="20" customFormat="1" x14ac:dyDescent="0.25">
      <c r="C1900" s="231"/>
    </row>
    <row r="1901" spans="3:3" s="20" customFormat="1" x14ac:dyDescent="0.25">
      <c r="C1901" s="231"/>
    </row>
    <row r="1902" spans="3:3" s="20" customFormat="1" x14ac:dyDescent="0.25">
      <c r="C1902" s="231"/>
    </row>
    <row r="1903" spans="3:3" s="20" customFormat="1" x14ac:dyDescent="0.25">
      <c r="C1903" s="231"/>
    </row>
    <row r="1904" spans="3:3" s="20" customFormat="1" x14ac:dyDescent="0.25">
      <c r="C1904" s="231"/>
    </row>
    <row r="1905" spans="3:3" s="20" customFormat="1" x14ac:dyDescent="0.25">
      <c r="C1905" s="231"/>
    </row>
    <row r="1906" spans="3:3" s="20" customFormat="1" x14ac:dyDescent="0.25">
      <c r="C1906" s="231"/>
    </row>
    <row r="1907" spans="3:3" s="20" customFormat="1" x14ac:dyDescent="0.25">
      <c r="C1907" s="231"/>
    </row>
    <row r="1908" spans="3:3" s="20" customFormat="1" x14ac:dyDescent="0.25">
      <c r="C1908" s="231"/>
    </row>
    <row r="1909" spans="3:3" s="20" customFormat="1" x14ac:dyDescent="0.25">
      <c r="C1909" s="231"/>
    </row>
    <row r="1910" spans="3:3" s="20" customFormat="1" x14ac:dyDescent="0.25">
      <c r="C1910" s="231"/>
    </row>
    <row r="1911" spans="3:3" s="20" customFormat="1" x14ac:dyDescent="0.25">
      <c r="C1911" s="231"/>
    </row>
    <row r="1912" spans="3:3" s="20" customFormat="1" x14ac:dyDescent="0.25">
      <c r="C1912" s="231"/>
    </row>
    <row r="1913" spans="3:3" s="20" customFormat="1" x14ac:dyDescent="0.25">
      <c r="C1913" s="231"/>
    </row>
    <row r="1914" spans="3:3" s="20" customFormat="1" x14ac:dyDescent="0.25">
      <c r="C1914" s="231"/>
    </row>
    <row r="1915" spans="3:3" s="20" customFormat="1" x14ac:dyDescent="0.25">
      <c r="C1915" s="231"/>
    </row>
    <row r="1916" spans="3:3" s="20" customFormat="1" x14ac:dyDescent="0.25">
      <c r="C1916" s="231"/>
    </row>
    <row r="1917" spans="3:3" s="20" customFormat="1" x14ac:dyDescent="0.25">
      <c r="C1917" s="231"/>
    </row>
    <row r="1918" spans="3:3" s="20" customFormat="1" x14ac:dyDescent="0.25">
      <c r="C1918" s="231"/>
    </row>
    <row r="1919" spans="3:3" s="20" customFormat="1" x14ac:dyDescent="0.25">
      <c r="C1919" s="231"/>
    </row>
    <row r="1920" spans="3:3" s="20" customFormat="1" x14ac:dyDescent="0.25">
      <c r="C1920" s="231"/>
    </row>
    <row r="1921" spans="3:3" s="20" customFormat="1" x14ac:dyDescent="0.25">
      <c r="C1921" s="231"/>
    </row>
    <row r="1922" spans="3:3" s="20" customFormat="1" x14ac:dyDescent="0.25">
      <c r="C1922" s="231"/>
    </row>
    <row r="1923" spans="3:3" s="20" customFormat="1" x14ac:dyDescent="0.25">
      <c r="C1923" s="231"/>
    </row>
    <row r="1924" spans="3:3" s="20" customFormat="1" x14ac:dyDescent="0.25">
      <c r="C1924" s="231"/>
    </row>
    <row r="1925" spans="3:3" s="20" customFormat="1" x14ac:dyDescent="0.25">
      <c r="C1925" s="231"/>
    </row>
    <row r="1926" spans="3:3" s="20" customFormat="1" x14ac:dyDescent="0.25">
      <c r="C1926" s="231"/>
    </row>
    <row r="1927" spans="3:3" s="20" customFormat="1" x14ac:dyDescent="0.25">
      <c r="C1927" s="231"/>
    </row>
    <row r="1928" spans="3:3" s="20" customFormat="1" x14ac:dyDescent="0.25">
      <c r="C1928" s="231"/>
    </row>
    <row r="1929" spans="3:3" s="20" customFormat="1" x14ac:dyDescent="0.25">
      <c r="C1929" s="231"/>
    </row>
    <row r="1930" spans="3:3" s="20" customFormat="1" x14ac:dyDescent="0.25">
      <c r="C1930" s="231"/>
    </row>
    <row r="1931" spans="3:3" s="20" customFormat="1" x14ac:dyDescent="0.25">
      <c r="C1931" s="231"/>
    </row>
    <row r="1932" spans="3:3" s="20" customFormat="1" x14ac:dyDescent="0.25">
      <c r="C1932" s="231"/>
    </row>
    <row r="1933" spans="3:3" s="20" customFormat="1" x14ac:dyDescent="0.25">
      <c r="C1933" s="231"/>
    </row>
    <row r="1934" spans="3:3" s="20" customFormat="1" x14ac:dyDescent="0.25">
      <c r="C1934" s="231"/>
    </row>
    <row r="1935" spans="3:3" s="20" customFormat="1" x14ac:dyDescent="0.25">
      <c r="C1935" s="231"/>
    </row>
    <row r="1936" spans="3:3" s="20" customFormat="1" x14ac:dyDescent="0.25">
      <c r="C1936" s="231"/>
    </row>
    <row r="1937" spans="3:3" s="20" customFormat="1" x14ac:dyDescent="0.25">
      <c r="C1937" s="231"/>
    </row>
    <row r="1938" spans="3:3" s="20" customFormat="1" x14ac:dyDescent="0.25">
      <c r="C1938" s="231"/>
    </row>
    <row r="1939" spans="3:3" s="20" customFormat="1" x14ac:dyDescent="0.25">
      <c r="C1939" s="231"/>
    </row>
    <row r="1940" spans="3:3" s="20" customFormat="1" x14ac:dyDescent="0.25">
      <c r="C1940" s="231"/>
    </row>
    <row r="1941" spans="3:3" s="20" customFormat="1" x14ac:dyDescent="0.25">
      <c r="C1941" s="231"/>
    </row>
    <row r="1942" spans="3:3" s="20" customFormat="1" x14ac:dyDescent="0.25">
      <c r="C1942" s="231"/>
    </row>
    <row r="1943" spans="3:3" s="20" customFormat="1" x14ac:dyDescent="0.25">
      <c r="C1943" s="231"/>
    </row>
    <row r="1944" spans="3:3" s="20" customFormat="1" x14ac:dyDescent="0.25">
      <c r="C1944" s="231"/>
    </row>
    <row r="1945" spans="3:3" s="20" customFormat="1" x14ac:dyDescent="0.25">
      <c r="C1945" s="231"/>
    </row>
    <row r="1946" spans="3:3" s="20" customFormat="1" x14ac:dyDescent="0.25">
      <c r="C1946" s="231"/>
    </row>
    <row r="1947" spans="3:3" s="20" customFormat="1" x14ac:dyDescent="0.25">
      <c r="C1947" s="231"/>
    </row>
    <row r="1948" spans="3:3" s="20" customFormat="1" x14ac:dyDescent="0.25">
      <c r="C1948" s="231"/>
    </row>
    <row r="1949" spans="3:3" s="20" customFormat="1" x14ac:dyDescent="0.25">
      <c r="C1949" s="231"/>
    </row>
    <row r="1950" spans="3:3" s="20" customFormat="1" x14ac:dyDescent="0.25">
      <c r="C1950" s="231"/>
    </row>
    <row r="1951" spans="3:3" s="20" customFormat="1" x14ac:dyDescent="0.25">
      <c r="C1951" s="231"/>
    </row>
    <row r="1952" spans="3:3" s="20" customFormat="1" x14ac:dyDescent="0.25">
      <c r="C1952" s="231"/>
    </row>
    <row r="1953" spans="3:3" s="20" customFormat="1" x14ac:dyDescent="0.25">
      <c r="C1953" s="231"/>
    </row>
    <row r="1954" spans="3:3" s="20" customFormat="1" x14ac:dyDescent="0.25">
      <c r="C1954" s="231"/>
    </row>
    <row r="1955" spans="3:3" s="20" customFormat="1" x14ac:dyDescent="0.25">
      <c r="C1955" s="231"/>
    </row>
    <row r="1956" spans="3:3" s="20" customFormat="1" x14ac:dyDescent="0.25">
      <c r="C1956" s="231"/>
    </row>
    <row r="1957" spans="3:3" s="20" customFormat="1" x14ac:dyDescent="0.25">
      <c r="C1957" s="231"/>
    </row>
    <row r="1958" spans="3:3" s="20" customFormat="1" x14ac:dyDescent="0.25">
      <c r="C1958" s="231"/>
    </row>
    <row r="1959" spans="3:3" s="20" customFormat="1" x14ac:dyDescent="0.25">
      <c r="C1959" s="231"/>
    </row>
    <row r="1960" spans="3:3" s="20" customFormat="1" x14ac:dyDescent="0.25">
      <c r="C1960" s="231"/>
    </row>
    <row r="1961" spans="3:3" s="20" customFormat="1" x14ac:dyDescent="0.25">
      <c r="C1961" s="231"/>
    </row>
    <row r="1962" spans="3:3" s="20" customFormat="1" x14ac:dyDescent="0.25">
      <c r="C1962" s="231"/>
    </row>
    <row r="1963" spans="3:3" s="20" customFormat="1" x14ac:dyDescent="0.25">
      <c r="C1963" s="231"/>
    </row>
    <row r="1964" spans="3:3" s="20" customFormat="1" x14ac:dyDescent="0.25">
      <c r="C1964" s="231"/>
    </row>
    <row r="1965" spans="3:3" s="20" customFormat="1" x14ac:dyDescent="0.25">
      <c r="C1965" s="231"/>
    </row>
    <row r="1966" spans="3:3" s="20" customFormat="1" x14ac:dyDescent="0.25">
      <c r="C1966" s="231"/>
    </row>
    <row r="1967" spans="3:3" s="20" customFormat="1" x14ac:dyDescent="0.25">
      <c r="C1967" s="231"/>
    </row>
    <row r="1968" spans="3:3" s="20" customFormat="1" x14ac:dyDescent="0.25">
      <c r="C1968" s="231"/>
    </row>
    <row r="1969" spans="3:3" s="20" customFormat="1" x14ac:dyDescent="0.25">
      <c r="C1969" s="231"/>
    </row>
    <row r="1970" spans="3:3" s="20" customFormat="1" x14ac:dyDescent="0.25">
      <c r="C1970" s="231"/>
    </row>
    <row r="1971" spans="3:3" s="20" customFormat="1" x14ac:dyDescent="0.25">
      <c r="C1971" s="231"/>
    </row>
    <row r="1972" spans="3:3" s="20" customFormat="1" x14ac:dyDescent="0.25">
      <c r="C1972" s="231"/>
    </row>
    <row r="1973" spans="3:3" s="20" customFormat="1" x14ac:dyDescent="0.25">
      <c r="C1973" s="231"/>
    </row>
    <row r="1974" spans="3:3" s="20" customFormat="1" x14ac:dyDescent="0.25">
      <c r="C1974" s="231"/>
    </row>
    <row r="1975" spans="3:3" s="20" customFormat="1" x14ac:dyDescent="0.25">
      <c r="C1975" s="231"/>
    </row>
    <row r="1976" spans="3:3" s="20" customFormat="1" x14ac:dyDescent="0.25">
      <c r="C1976" s="231"/>
    </row>
    <row r="1977" spans="3:3" s="20" customFormat="1" x14ac:dyDescent="0.25">
      <c r="C1977" s="231"/>
    </row>
    <row r="1978" spans="3:3" s="20" customFormat="1" x14ac:dyDescent="0.25">
      <c r="C1978" s="231"/>
    </row>
    <row r="1979" spans="3:3" s="20" customFormat="1" x14ac:dyDescent="0.25">
      <c r="C1979" s="231"/>
    </row>
    <row r="1980" spans="3:3" s="20" customFormat="1" x14ac:dyDescent="0.25">
      <c r="C1980" s="231"/>
    </row>
    <row r="1981" spans="3:3" s="20" customFormat="1" x14ac:dyDescent="0.25">
      <c r="C1981" s="231"/>
    </row>
    <row r="1982" spans="3:3" s="20" customFormat="1" x14ac:dyDescent="0.25">
      <c r="C1982" s="231"/>
    </row>
    <row r="1983" spans="3:3" s="20" customFormat="1" x14ac:dyDescent="0.25">
      <c r="C1983" s="231"/>
    </row>
    <row r="1984" spans="3:3" s="20" customFormat="1" x14ac:dyDescent="0.25">
      <c r="C1984" s="231"/>
    </row>
    <row r="1985" spans="3:3" s="20" customFormat="1" x14ac:dyDescent="0.25">
      <c r="C1985" s="231"/>
    </row>
    <row r="1986" spans="3:3" s="20" customFormat="1" x14ac:dyDescent="0.25">
      <c r="C1986" s="231"/>
    </row>
    <row r="1987" spans="3:3" s="20" customFormat="1" x14ac:dyDescent="0.25">
      <c r="C1987" s="231"/>
    </row>
    <row r="1988" spans="3:3" s="20" customFormat="1" x14ac:dyDescent="0.25">
      <c r="C1988" s="231"/>
    </row>
    <row r="1989" spans="3:3" s="20" customFormat="1" x14ac:dyDescent="0.25">
      <c r="C1989" s="231"/>
    </row>
    <row r="1990" spans="3:3" s="20" customFormat="1" x14ac:dyDescent="0.25">
      <c r="C1990" s="231"/>
    </row>
    <row r="1991" spans="3:3" s="20" customFormat="1" x14ac:dyDescent="0.25">
      <c r="C1991" s="231"/>
    </row>
    <row r="1992" spans="3:3" s="20" customFormat="1" x14ac:dyDescent="0.25">
      <c r="C1992" s="231"/>
    </row>
    <row r="1993" spans="3:3" s="20" customFormat="1" x14ac:dyDescent="0.25">
      <c r="C1993" s="231"/>
    </row>
    <row r="1994" spans="3:3" s="20" customFormat="1" x14ac:dyDescent="0.25">
      <c r="C1994" s="231"/>
    </row>
    <row r="1995" spans="3:3" s="20" customFormat="1" x14ac:dyDescent="0.25">
      <c r="C1995" s="231"/>
    </row>
    <row r="1996" spans="3:3" s="20" customFormat="1" x14ac:dyDescent="0.25">
      <c r="C1996" s="231"/>
    </row>
    <row r="1997" spans="3:3" s="20" customFormat="1" x14ac:dyDescent="0.25">
      <c r="C1997" s="231"/>
    </row>
    <row r="1998" spans="3:3" s="20" customFormat="1" x14ac:dyDescent="0.25">
      <c r="C1998" s="231"/>
    </row>
    <row r="1999" spans="3:3" s="20" customFormat="1" x14ac:dyDescent="0.25">
      <c r="C1999" s="231"/>
    </row>
    <row r="2000" spans="3:3" s="20" customFormat="1" x14ac:dyDescent="0.25">
      <c r="C2000" s="231"/>
    </row>
    <row r="2001" spans="3:3" s="20" customFormat="1" x14ac:dyDescent="0.25">
      <c r="C2001" s="231"/>
    </row>
    <row r="2002" spans="3:3" s="20" customFormat="1" x14ac:dyDescent="0.25">
      <c r="C2002" s="231"/>
    </row>
    <row r="2003" spans="3:3" s="20" customFormat="1" x14ac:dyDescent="0.25">
      <c r="C2003" s="231"/>
    </row>
    <row r="2004" spans="3:3" s="20" customFormat="1" x14ac:dyDescent="0.25">
      <c r="C2004" s="231"/>
    </row>
    <row r="2005" spans="3:3" s="20" customFormat="1" x14ac:dyDescent="0.25">
      <c r="C2005" s="231"/>
    </row>
    <row r="2006" spans="3:3" s="20" customFormat="1" x14ac:dyDescent="0.25">
      <c r="C2006" s="231"/>
    </row>
    <row r="2007" spans="3:3" s="20" customFormat="1" x14ac:dyDescent="0.25">
      <c r="C2007" s="231"/>
    </row>
    <row r="2008" spans="3:3" s="20" customFormat="1" x14ac:dyDescent="0.25">
      <c r="C2008" s="231"/>
    </row>
    <row r="2009" spans="3:3" s="20" customFormat="1" x14ac:dyDescent="0.25">
      <c r="C2009" s="231"/>
    </row>
    <row r="2010" spans="3:3" s="20" customFormat="1" x14ac:dyDescent="0.25">
      <c r="C2010" s="231"/>
    </row>
    <row r="2011" spans="3:3" s="20" customFormat="1" x14ac:dyDescent="0.25">
      <c r="C2011" s="231"/>
    </row>
    <row r="2012" spans="3:3" s="20" customFormat="1" x14ac:dyDescent="0.25">
      <c r="C2012" s="231"/>
    </row>
    <row r="2013" spans="3:3" s="20" customFormat="1" x14ac:dyDescent="0.25">
      <c r="C2013" s="231"/>
    </row>
    <row r="2014" spans="3:3" s="20" customFormat="1" x14ac:dyDescent="0.25">
      <c r="C2014" s="231"/>
    </row>
    <row r="2015" spans="3:3" s="20" customFormat="1" x14ac:dyDescent="0.25">
      <c r="C2015" s="231"/>
    </row>
    <row r="2016" spans="3:3" s="20" customFormat="1" x14ac:dyDescent="0.25">
      <c r="C2016" s="231"/>
    </row>
    <row r="2017" spans="3:3" s="20" customFormat="1" x14ac:dyDescent="0.25">
      <c r="C2017" s="231"/>
    </row>
    <row r="2018" spans="3:3" s="20" customFormat="1" x14ac:dyDescent="0.25">
      <c r="C2018" s="231"/>
    </row>
    <row r="2019" spans="3:3" s="20" customFormat="1" x14ac:dyDescent="0.25">
      <c r="C2019" s="231"/>
    </row>
    <row r="2020" spans="3:3" s="20" customFormat="1" x14ac:dyDescent="0.25">
      <c r="C2020" s="231"/>
    </row>
    <row r="2021" spans="3:3" s="20" customFormat="1" x14ac:dyDescent="0.25">
      <c r="C2021" s="231"/>
    </row>
    <row r="2022" spans="3:3" s="20" customFormat="1" x14ac:dyDescent="0.25">
      <c r="C2022" s="231"/>
    </row>
    <row r="2023" spans="3:3" s="20" customFormat="1" x14ac:dyDescent="0.25">
      <c r="C2023" s="231"/>
    </row>
    <row r="2024" spans="3:3" s="20" customFormat="1" x14ac:dyDescent="0.25">
      <c r="C2024" s="231"/>
    </row>
    <row r="2025" spans="3:3" s="20" customFormat="1" x14ac:dyDescent="0.25">
      <c r="C2025" s="231"/>
    </row>
    <row r="2026" spans="3:3" s="20" customFormat="1" x14ac:dyDescent="0.25">
      <c r="C2026" s="231"/>
    </row>
    <row r="2027" spans="3:3" s="20" customFormat="1" x14ac:dyDescent="0.25">
      <c r="C2027" s="231"/>
    </row>
    <row r="2028" spans="3:3" s="20" customFormat="1" x14ac:dyDescent="0.25">
      <c r="C2028" s="231"/>
    </row>
    <row r="2029" spans="3:3" s="20" customFormat="1" x14ac:dyDescent="0.25">
      <c r="C2029" s="231"/>
    </row>
    <row r="2030" spans="3:3" s="20" customFormat="1" x14ac:dyDescent="0.25">
      <c r="C2030" s="231"/>
    </row>
    <row r="2031" spans="3:3" s="20" customFormat="1" x14ac:dyDescent="0.25">
      <c r="C2031" s="231"/>
    </row>
    <row r="2032" spans="3:3" s="20" customFormat="1" x14ac:dyDescent="0.25">
      <c r="C2032" s="231"/>
    </row>
    <row r="2033" spans="3:3" s="20" customFormat="1" x14ac:dyDescent="0.25">
      <c r="C2033" s="231"/>
    </row>
    <row r="2034" spans="3:3" s="20" customFormat="1" x14ac:dyDescent="0.25">
      <c r="C2034" s="231"/>
    </row>
    <row r="2035" spans="3:3" s="20" customFormat="1" x14ac:dyDescent="0.25">
      <c r="C2035" s="231"/>
    </row>
    <row r="2036" spans="3:3" s="20" customFormat="1" x14ac:dyDescent="0.25">
      <c r="C2036" s="231"/>
    </row>
    <row r="2037" spans="3:3" s="20" customFormat="1" x14ac:dyDescent="0.25">
      <c r="C2037" s="231"/>
    </row>
    <row r="2038" spans="3:3" s="20" customFormat="1" x14ac:dyDescent="0.25">
      <c r="C2038" s="231"/>
    </row>
    <row r="2039" spans="3:3" s="20" customFormat="1" x14ac:dyDescent="0.25">
      <c r="C2039" s="231"/>
    </row>
    <row r="2040" spans="3:3" s="20" customFormat="1" x14ac:dyDescent="0.25">
      <c r="C2040" s="231"/>
    </row>
    <row r="2041" spans="3:3" s="20" customFormat="1" x14ac:dyDescent="0.25">
      <c r="C2041" s="231"/>
    </row>
    <row r="2042" spans="3:3" s="20" customFormat="1" x14ac:dyDescent="0.25">
      <c r="C2042" s="231"/>
    </row>
    <row r="2043" spans="3:3" s="20" customFormat="1" x14ac:dyDescent="0.25">
      <c r="C2043" s="231"/>
    </row>
    <row r="2044" spans="3:3" s="20" customFormat="1" x14ac:dyDescent="0.25">
      <c r="C2044" s="231"/>
    </row>
    <row r="2045" spans="3:3" s="20" customFormat="1" x14ac:dyDescent="0.25">
      <c r="C2045" s="231"/>
    </row>
    <row r="2046" spans="3:3" s="20" customFormat="1" x14ac:dyDescent="0.25">
      <c r="C2046" s="231"/>
    </row>
    <row r="2047" spans="3:3" s="20" customFormat="1" x14ac:dyDescent="0.25">
      <c r="C2047" s="231"/>
    </row>
    <row r="2048" spans="3:3" s="20" customFormat="1" x14ac:dyDescent="0.25">
      <c r="C2048" s="231"/>
    </row>
    <row r="2049" spans="3:3" s="20" customFormat="1" x14ac:dyDescent="0.25">
      <c r="C2049" s="231"/>
    </row>
    <row r="2050" spans="3:3" s="20" customFormat="1" x14ac:dyDescent="0.25">
      <c r="C2050" s="231"/>
    </row>
    <row r="2051" spans="3:3" s="20" customFormat="1" x14ac:dyDescent="0.25">
      <c r="C2051" s="231"/>
    </row>
    <row r="2052" spans="3:3" s="20" customFormat="1" x14ac:dyDescent="0.25">
      <c r="C2052" s="231"/>
    </row>
    <row r="2053" spans="3:3" s="20" customFormat="1" x14ac:dyDescent="0.25">
      <c r="C2053" s="231"/>
    </row>
    <row r="2054" spans="3:3" s="20" customFormat="1" x14ac:dyDescent="0.25">
      <c r="C2054" s="231"/>
    </row>
    <row r="2055" spans="3:3" s="20" customFormat="1" x14ac:dyDescent="0.25">
      <c r="C2055" s="231"/>
    </row>
    <row r="2056" spans="3:3" s="20" customFormat="1" x14ac:dyDescent="0.25">
      <c r="C2056" s="231"/>
    </row>
    <row r="2057" spans="3:3" s="20" customFormat="1" x14ac:dyDescent="0.25">
      <c r="C2057" s="231"/>
    </row>
    <row r="2058" spans="3:3" s="20" customFormat="1" x14ac:dyDescent="0.25">
      <c r="C2058" s="231"/>
    </row>
    <row r="2059" spans="3:3" s="20" customFormat="1" x14ac:dyDescent="0.25">
      <c r="C2059" s="231"/>
    </row>
    <row r="2060" spans="3:3" s="20" customFormat="1" x14ac:dyDescent="0.25">
      <c r="C2060" s="231"/>
    </row>
    <row r="2061" spans="3:3" s="20" customFormat="1" x14ac:dyDescent="0.25">
      <c r="C2061" s="231"/>
    </row>
    <row r="2062" spans="3:3" s="20" customFormat="1" x14ac:dyDescent="0.25">
      <c r="C2062" s="231"/>
    </row>
    <row r="2063" spans="3:3" s="20" customFormat="1" x14ac:dyDescent="0.25">
      <c r="C2063" s="231"/>
    </row>
    <row r="2064" spans="3:3" s="20" customFormat="1" x14ac:dyDescent="0.25">
      <c r="C2064" s="231"/>
    </row>
    <row r="2065" spans="3:3" s="20" customFormat="1" x14ac:dyDescent="0.25">
      <c r="C2065" s="231"/>
    </row>
    <row r="2066" spans="3:3" s="20" customFormat="1" x14ac:dyDescent="0.25">
      <c r="C2066" s="231"/>
    </row>
    <row r="2067" spans="3:3" s="20" customFormat="1" x14ac:dyDescent="0.25">
      <c r="C2067" s="231"/>
    </row>
    <row r="2068" spans="3:3" s="20" customFormat="1" x14ac:dyDescent="0.25">
      <c r="C2068" s="231"/>
    </row>
    <row r="2069" spans="3:3" s="20" customFormat="1" x14ac:dyDescent="0.25">
      <c r="C2069" s="231"/>
    </row>
    <row r="2070" spans="3:3" s="20" customFormat="1" x14ac:dyDescent="0.25">
      <c r="C2070" s="231"/>
    </row>
    <row r="2071" spans="3:3" s="20" customFormat="1" x14ac:dyDescent="0.25">
      <c r="C2071" s="231"/>
    </row>
    <row r="2072" spans="3:3" s="20" customFormat="1" x14ac:dyDescent="0.25">
      <c r="C2072" s="231"/>
    </row>
    <row r="2073" spans="3:3" s="20" customFormat="1" x14ac:dyDescent="0.25">
      <c r="C2073" s="231"/>
    </row>
    <row r="2074" spans="3:3" s="20" customFormat="1" x14ac:dyDescent="0.25">
      <c r="C2074" s="231"/>
    </row>
    <row r="2075" spans="3:3" s="20" customFormat="1" x14ac:dyDescent="0.25">
      <c r="C2075" s="231"/>
    </row>
    <row r="2076" spans="3:3" s="20" customFormat="1" x14ac:dyDescent="0.25">
      <c r="C2076" s="231"/>
    </row>
    <row r="2077" spans="3:3" s="20" customFormat="1" x14ac:dyDescent="0.25">
      <c r="C2077" s="231"/>
    </row>
    <row r="2078" spans="3:3" s="20" customFormat="1" x14ac:dyDescent="0.25">
      <c r="C2078" s="231"/>
    </row>
    <row r="2079" spans="3:3" s="20" customFormat="1" x14ac:dyDescent="0.25">
      <c r="C2079" s="231"/>
    </row>
    <row r="2080" spans="3:3" s="20" customFormat="1" x14ac:dyDescent="0.25">
      <c r="C2080" s="231"/>
    </row>
    <row r="2081" spans="3:3" s="20" customFormat="1" x14ac:dyDescent="0.25">
      <c r="C2081" s="231"/>
    </row>
    <row r="2082" spans="3:3" s="20" customFormat="1" x14ac:dyDescent="0.25">
      <c r="C2082" s="231"/>
    </row>
    <row r="2083" spans="3:3" s="20" customFormat="1" x14ac:dyDescent="0.25">
      <c r="C2083" s="231"/>
    </row>
    <row r="2084" spans="3:3" s="20" customFormat="1" x14ac:dyDescent="0.25">
      <c r="C2084" s="231"/>
    </row>
    <row r="2085" spans="3:3" s="20" customFormat="1" x14ac:dyDescent="0.25">
      <c r="C2085" s="231"/>
    </row>
    <row r="2086" spans="3:3" s="20" customFormat="1" x14ac:dyDescent="0.25">
      <c r="C2086" s="231"/>
    </row>
    <row r="2087" spans="3:3" s="20" customFormat="1" x14ac:dyDescent="0.25">
      <c r="C2087" s="231"/>
    </row>
    <row r="2088" spans="3:3" s="20" customFormat="1" x14ac:dyDescent="0.25">
      <c r="C2088" s="231"/>
    </row>
    <row r="2089" spans="3:3" s="20" customFormat="1" x14ac:dyDescent="0.25">
      <c r="C2089" s="231"/>
    </row>
    <row r="2090" spans="3:3" s="20" customFormat="1" x14ac:dyDescent="0.25">
      <c r="C2090" s="231"/>
    </row>
    <row r="2091" spans="3:3" s="20" customFormat="1" x14ac:dyDescent="0.25">
      <c r="C2091" s="231"/>
    </row>
    <row r="2092" spans="3:3" s="20" customFormat="1" x14ac:dyDescent="0.25">
      <c r="C2092" s="231"/>
    </row>
    <row r="2093" spans="3:3" s="20" customFormat="1" x14ac:dyDescent="0.25">
      <c r="C2093" s="231"/>
    </row>
    <row r="2094" spans="3:3" s="20" customFormat="1" x14ac:dyDescent="0.25">
      <c r="C2094" s="231"/>
    </row>
    <row r="2095" spans="3:3" s="20" customFormat="1" x14ac:dyDescent="0.25">
      <c r="C2095" s="231"/>
    </row>
    <row r="2096" spans="3:3" s="20" customFormat="1" x14ac:dyDescent="0.25">
      <c r="C2096" s="231"/>
    </row>
    <row r="2097" spans="3:3" s="20" customFormat="1" x14ac:dyDescent="0.25">
      <c r="C2097" s="231"/>
    </row>
    <row r="2098" spans="3:3" s="20" customFormat="1" x14ac:dyDescent="0.25">
      <c r="C2098" s="231"/>
    </row>
    <row r="2099" spans="3:3" s="20" customFormat="1" x14ac:dyDescent="0.25">
      <c r="C2099" s="231"/>
    </row>
    <row r="2100" spans="3:3" s="20" customFormat="1" x14ac:dyDescent="0.25">
      <c r="C2100" s="231"/>
    </row>
    <row r="2101" spans="3:3" s="20" customFormat="1" x14ac:dyDescent="0.25">
      <c r="C2101" s="231"/>
    </row>
    <row r="2102" spans="3:3" s="20" customFormat="1" x14ac:dyDescent="0.25">
      <c r="C2102" s="231"/>
    </row>
    <row r="2103" spans="3:3" s="20" customFormat="1" x14ac:dyDescent="0.25">
      <c r="C2103" s="231"/>
    </row>
    <row r="2104" spans="3:3" s="20" customFormat="1" x14ac:dyDescent="0.25">
      <c r="C2104" s="231"/>
    </row>
    <row r="2105" spans="3:3" s="20" customFormat="1" x14ac:dyDescent="0.25">
      <c r="C2105" s="231"/>
    </row>
    <row r="2106" spans="3:3" s="20" customFormat="1" x14ac:dyDescent="0.25">
      <c r="C2106" s="231"/>
    </row>
    <row r="2107" spans="3:3" s="20" customFormat="1" x14ac:dyDescent="0.25">
      <c r="C2107" s="231"/>
    </row>
    <row r="2108" spans="3:3" s="20" customFormat="1" x14ac:dyDescent="0.25">
      <c r="C2108" s="231"/>
    </row>
    <row r="2109" spans="3:3" s="20" customFormat="1" x14ac:dyDescent="0.25">
      <c r="C2109" s="231"/>
    </row>
    <row r="2110" spans="3:3" s="20" customFormat="1" x14ac:dyDescent="0.25">
      <c r="C2110" s="231"/>
    </row>
    <row r="2111" spans="3:3" s="20" customFormat="1" x14ac:dyDescent="0.25">
      <c r="C2111" s="231"/>
    </row>
    <row r="2112" spans="3:3" s="20" customFormat="1" x14ac:dyDescent="0.25">
      <c r="C2112" s="231"/>
    </row>
    <row r="2113" spans="3:3" s="20" customFormat="1" x14ac:dyDescent="0.25">
      <c r="C2113" s="231"/>
    </row>
    <row r="2114" spans="3:3" s="20" customFormat="1" x14ac:dyDescent="0.25">
      <c r="C2114" s="231"/>
    </row>
    <row r="2115" spans="3:3" s="20" customFormat="1" x14ac:dyDescent="0.25">
      <c r="C2115" s="231"/>
    </row>
    <row r="2116" spans="3:3" s="20" customFormat="1" x14ac:dyDescent="0.25">
      <c r="C2116" s="231"/>
    </row>
    <row r="2117" spans="3:3" s="20" customFormat="1" x14ac:dyDescent="0.25">
      <c r="C2117" s="231"/>
    </row>
    <row r="2118" spans="3:3" s="20" customFormat="1" x14ac:dyDescent="0.25">
      <c r="C2118" s="231"/>
    </row>
    <row r="2119" spans="3:3" s="20" customFormat="1" x14ac:dyDescent="0.25">
      <c r="C2119" s="231"/>
    </row>
    <row r="2120" spans="3:3" s="20" customFormat="1" x14ac:dyDescent="0.25">
      <c r="C2120" s="231"/>
    </row>
    <row r="2121" spans="3:3" s="20" customFormat="1" x14ac:dyDescent="0.25">
      <c r="C2121" s="231"/>
    </row>
    <row r="2122" spans="3:3" s="20" customFormat="1" x14ac:dyDescent="0.25">
      <c r="C2122" s="231"/>
    </row>
    <row r="2123" spans="3:3" s="20" customFormat="1" x14ac:dyDescent="0.25">
      <c r="C2123" s="231"/>
    </row>
    <row r="2124" spans="3:3" s="20" customFormat="1" x14ac:dyDescent="0.25">
      <c r="C2124" s="231"/>
    </row>
    <row r="2125" spans="3:3" s="20" customFormat="1" x14ac:dyDescent="0.25">
      <c r="C2125" s="231"/>
    </row>
    <row r="2126" spans="3:3" s="20" customFormat="1" x14ac:dyDescent="0.25">
      <c r="C2126" s="231"/>
    </row>
    <row r="2127" spans="3:3" s="20" customFormat="1" x14ac:dyDescent="0.25">
      <c r="C2127" s="231"/>
    </row>
    <row r="2128" spans="3:3" s="20" customFormat="1" x14ac:dyDescent="0.25">
      <c r="C2128" s="231"/>
    </row>
    <row r="2129" spans="3:3" s="20" customFormat="1" x14ac:dyDescent="0.25">
      <c r="C2129" s="231"/>
    </row>
    <row r="2130" spans="3:3" s="20" customFormat="1" x14ac:dyDescent="0.25">
      <c r="C2130" s="231"/>
    </row>
    <row r="2131" spans="3:3" s="20" customFormat="1" x14ac:dyDescent="0.25">
      <c r="C2131" s="231"/>
    </row>
    <row r="2132" spans="3:3" s="20" customFormat="1" x14ac:dyDescent="0.25">
      <c r="C2132" s="231"/>
    </row>
    <row r="2133" spans="3:3" s="20" customFormat="1" x14ac:dyDescent="0.25">
      <c r="C2133" s="231"/>
    </row>
    <row r="2134" spans="3:3" s="20" customFormat="1" x14ac:dyDescent="0.25">
      <c r="C2134" s="231"/>
    </row>
    <row r="2135" spans="3:3" s="20" customFormat="1" x14ac:dyDescent="0.25">
      <c r="C2135" s="231"/>
    </row>
    <row r="2136" spans="3:3" s="20" customFormat="1" x14ac:dyDescent="0.25">
      <c r="C2136" s="231"/>
    </row>
    <row r="2137" spans="3:3" s="20" customFormat="1" x14ac:dyDescent="0.25">
      <c r="C2137" s="231"/>
    </row>
    <row r="2138" spans="3:3" s="20" customFormat="1" x14ac:dyDescent="0.25">
      <c r="C2138" s="231"/>
    </row>
    <row r="2139" spans="3:3" s="20" customFormat="1" x14ac:dyDescent="0.25">
      <c r="C2139" s="231"/>
    </row>
    <row r="2140" spans="3:3" s="20" customFormat="1" x14ac:dyDescent="0.25">
      <c r="C2140" s="231"/>
    </row>
    <row r="2141" spans="3:3" s="20" customFormat="1" x14ac:dyDescent="0.25">
      <c r="C2141" s="231"/>
    </row>
    <row r="2142" spans="3:3" s="20" customFormat="1" x14ac:dyDescent="0.25">
      <c r="C2142" s="231"/>
    </row>
    <row r="2143" spans="3:3" s="20" customFormat="1" x14ac:dyDescent="0.25">
      <c r="C2143" s="231"/>
    </row>
    <row r="2144" spans="3:3" s="20" customFormat="1" x14ac:dyDescent="0.25">
      <c r="C2144" s="231"/>
    </row>
    <row r="2145" spans="3:3" s="20" customFormat="1" x14ac:dyDescent="0.25">
      <c r="C2145" s="231"/>
    </row>
    <row r="2146" spans="3:3" s="20" customFormat="1" x14ac:dyDescent="0.25">
      <c r="C2146" s="231"/>
    </row>
    <row r="2147" spans="3:3" s="20" customFormat="1" x14ac:dyDescent="0.25">
      <c r="C2147" s="231"/>
    </row>
    <row r="2148" spans="3:3" s="20" customFormat="1" x14ac:dyDescent="0.25">
      <c r="C2148" s="231"/>
    </row>
    <row r="2149" spans="3:3" s="20" customFormat="1" x14ac:dyDescent="0.25">
      <c r="C2149" s="231"/>
    </row>
    <row r="2150" spans="3:3" s="20" customFormat="1" x14ac:dyDescent="0.25">
      <c r="C2150" s="231"/>
    </row>
    <row r="2151" spans="3:3" s="20" customFormat="1" x14ac:dyDescent="0.25">
      <c r="C2151" s="231"/>
    </row>
    <row r="2152" spans="3:3" s="20" customFormat="1" x14ac:dyDescent="0.25">
      <c r="C2152" s="231"/>
    </row>
    <row r="2153" spans="3:3" s="20" customFormat="1" x14ac:dyDescent="0.25">
      <c r="C2153" s="231"/>
    </row>
    <row r="2154" spans="3:3" s="20" customFormat="1" x14ac:dyDescent="0.25">
      <c r="C2154" s="231"/>
    </row>
    <row r="2155" spans="3:3" s="20" customFormat="1" x14ac:dyDescent="0.25">
      <c r="C2155" s="231"/>
    </row>
    <row r="2156" spans="3:3" s="20" customFormat="1" x14ac:dyDescent="0.25">
      <c r="C2156" s="231"/>
    </row>
    <row r="2157" spans="3:3" s="20" customFormat="1" x14ac:dyDescent="0.25">
      <c r="C2157" s="231"/>
    </row>
    <row r="2158" spans="3:3" s="20" customFormat="1" x14ac:dyDescent="0.25">
      <c r="C2158" s="231"/>
    </row>
    <row r="2159" spans="3:3" s="20" customFormat="1" x14ac:dyDescent="0.25">
      <c r="C2159" s="231"/>
    </row>
    <row r="2160" spans="3:3" s="20" customFormat="1" x14ac:dyDescent="0.25">
      <c r="C2160" s="231"/>
    </row>
    <row r="2161" spans="3:3" s="20" customFormat="1" x14ac:dyDescent="0.25">
      <c r="C2161" s="231"/>
    </row>
    <row r="2162" spans="3:3" s="20" customFormat="1" x14ac:dyDescent="0.25">
      <c r="C2162" s="231"/>
    </row>
    <row r="2163" spans="3:3" s="20" customFormat="1" x14ac:dyDescent="0.25">
      <c r="C2163" s="231"/>
    </row>
    <row r="2164" spans="3:3" s="20" customFormat="1" x14ac:dyDescent="0.25">
      <c r="C2164" s="231"/>
    </row>
    <row r="2165" spans="3:3" s="20" customFormat="1" x14ac:dyDescent="0.25">
      <c r="C2165" s="231"/>
    </row>
    <row r="2166" spans="3:3" s="20" customFormat="1" x14ac:dyDescent="0.25">
      <c r="C2166" s="231"/>
    </row>
    <row r="2167" spans="3:3" s="20" customFormat="1" x14ac:dyDescent="0.25">
      <c r="C2167" s="231"/>
    </row>
    <row r="2168" spans="3:3" s="20" customFormat="1" x14ac:dyDescent="0.25">
      <c r="C2168" s="231"/>
    </row>
    <row r="2169" spans="3:3" s="20" customFormat="1" x14ac:dyDescent="0.25">
      <c r="C2169" s="231"/>
    </row>
    <row r="2170" spans="3:3" s="20" customFormat="1" x14ac:dyDescent="0.25">
      <c r="C2170" s="231"/>
    </row>
    <row r="2171" spans="3:3" s="20" customFormat="1" x14ac:dyDescent="0.25">
      <c r="C2171" s="231"/>
    </row>
    <row r="2172" spans="3:3" s="20" customFormat="1" x14ac:dyDescent="0.25">
      <c r="C2172" s="231"/>
    </row>
    <row r="2173" spans="3:3" s="20" customFormat="1" x14ac:dyDescent="0.25">
      <c r="C2173" s="231"/>
    </row>
    <row r="2174" spans="3:3" s="20" customFormat="1" x14ac:dyDescent="0.25">
      <c r="C2174" s="231"/>
    </row>
    <row r="2175" spans="3:3" s="20" customFormat="1" x14ac:dyDescent="0.25">
      <c r="C2175" s="231"/>
    </row>
    <row r="2176" spans="3:3" s="20" customFormat="1" x14ac:dyDescent="0.25">
      <c r="C2176" s="231"/>
    </row>
    <row r="2177" spans="3:3" s="20" customFormat="1" x14ac:dyDescent="0.25">
      <c r="C2177" s="231"/>
    </row>
    <row r="2178" spans="3:3" s="20" customFormat="1" x14ac:dyDescent="0.25">
      <c r="C2178" s="231"/>
    </row>
    <row r="2179" spans="3:3" s="20" customFormat="1" x14ac:dyDescent="0.25">
      <c r="C2179" s="231"/>
    </row>
    <row r="2180" spans="3:3" s="20" customFormat="1" x14ac:dyDescent="0.25">
      <c r="C2180" s="231"/>
    </row>
    <row r="2181" spans="3:3" s="20" customFormat="1" x14ac:dyDescent="0.25">
      <c r="C2181" s="231"/>
    </row>
    <row r="2182" spans="3:3" s="20" customFormat="1" x14ac:dyDescent="0.25">
      <c r="C2182" s="231"/>
    </row>
    <row r="2183" spans="3:3" s="20" customFormat="1" x14ac:dyDescent="0.25">
      <c r="C2183" s="231"/>
    </row>
    <row r="2184" spans="3:3" s="20" customFormat="1" x14ac:dyDescent="0.25">
      <c r="C2184" s="231"/>
    </row>
    <row r="2185" spans="3:3" s="20" customFormat="1" x14ac:dyDescent="0.25">
      <c r="C2185" s="231"/>
    </row>
    <row r="2186" spans="3:3" s="20" customFormat="1" x14ac:dyDescent="0.25">
      <c r="C2186" s="231"/>
    </row>
    <row r="2187" spans="3:3" s="20" customFormat="1" x14ac:dyDescent="0.25">
      <c r="C2187" s="231"/>
    </row>
    <row r="2188" spans="3:3" s="20" customFormat="1" x14ac:dyDescent="0.25">
      <c r="C2188" s="231"/>
    </row>
    <row r="2189" spans="3:3" s="20" customFormat="1" x14ac:dyDescent="0.25">
      <c r="C2189" s="231"/>
    </row>
    <row r="2190" spans="3:3" s="20" customFormat="1" x14ac:dyDescent="0.25">
      <c r="C2190" s="231"/>
    </row>
    <row r="2191" spans="3:3" s="20" customFormat="1" x14ac:dyDescent="0.25">
      <c r="C2191" s="231"/>
    </row>
    <row r="2192" spans="3:3" s="20" customFormat="1" x14ac:dyDescent="0.25">
      <c r="C2192" s="231"/>
    </row>
    <row r="2193" spans="3:3" s="20" customFormat="1" x14ac:dyDescent="0.25">
      <c r="C2193" s="231"/>
    </row>
    <row r="2194" spans="3:3" s="20" customFormat="1" x14ac:dyDescent="0.25">
      <c r="C2194" s="231"/>
    </row>
    <row r="2195" spans="3:3" s="20" customFormat="1" x14ac:dyDescent="0.25">
      <c r="C2195" s="231"/>
    </row>
    <row r="2196" spans="3:3" s="20" customFormat="1" x14ac:dyDescent="0.25">
      <c r="C2196" s="231"/>
    </row>
    <row r="2197" spans="3:3" s="20" customFormat="1" x14ac:dyDescent="0.25">
      <c r="C2197" s="231"/>
    </row>
    <row r="2198" spans="3:3" s="20" customFormat="1" x14ac:dyDescent="0.25">
      <c r="C2198" s="231"/>
    </row>
    <row r="2199" spans="3:3" s="20" customFormat="1" x14ac:dyDescent="0.25">
      <c r="C2199" s="231"/>
    </row>
    <row r="2200" spans="3:3" s="20" customFormat="1" x14ac:dyDescent="0.25">
      <c r="C2200" s="231"/>
    </row>
    <row r="2201" spans="3:3" s="20" customFormat="1" x14ac:dyDescent="0.25">
      <c r="C2201" s="231"/>
    </row>
    <row r="2202" spans="3:3" s="20" customFormat="1" x14ac:dyDescent="0.25">
      <c r="C2202" s="231"/>
    </row>
    <row r="2203" spans="3:3" s="20" customFormat="1" x14ac:dyDescent="0.25">
      <c r="C2203" s="231"/>
    </row>
    <row r="2204" spans="3:3" s="20" customFormat="1" x14ac:dyDescent="0.25">
      <c r="C2204" s="231"/>
    </row>
    <row r="2205" spans="3:3" s="20" customFormat="1" x14ac:dyDescent="0.25">
      <c r="C2205" s="231"/>
    </row>
    <row r="2206" spans="3:3" s="20" customFormat="1" x14ac:dyDescent="0.25">
      <c r="C2206" s="231"/>
    </row>
    <row r="2207" spans="3:3" s="20" customFormat="1" x14ac:dyDescent="0.25">
      <c r="C2207" s="231"/>
    </row>
    <row r="2208" spans="3:3" s="20" customFormat="1" x14ac:dyDescent="0.25">
      <c r="C2208" s="231"/>
    </row>
    <row r="2209" spans="3:3" s="20" customFormat="1" x14ac:dyDescent="0.25">
      <c r="C2209" s="231"/>
    </row>
    <row r="2210" spans="3:3" s="20" customFormat="1" x14ac:dyDescent="0.25">
      <c r="C2210" s="231"/>
    </row>
    <row r="2211" spans="3:3" s="20" customFormat="1" x14ac:dyDescent="0.25">
      <c r="C2211" s="231"/>
    </row>
    <row r="2212" spans="3:3" s="20" customFormat="1" x14ac:dyDescent="0.25">
      <c r="C2212" s="231"/>
    </row>
    <row r="2213" spans="3:3" s="20" customFormat="1" x14ac:dyDescent="0.25">
      <c r="C2213" s="231"/>
    </row>
    <row r="2214" spans="3:3" s="20" customFormat="1" x14ac:dyDescent="0.25">
      <c r="C2214" s="231"/>
    </row>
    <row r="2215" spans="3:3" s="20" customFormat="1" x14ac:dyDescent="0.25">
      <c r="C2215" s="231"/>
    </row>
    <row r="2216" spans="3:3" s="20" customFormat="1" x14ac:dyDescent="0.25">
      <c r="C2216" s="231"/>
    </row>
    <row r="2217" spans="3:3" s="20" customFormat="1" x14ac:dyDescent="0.25">
      <c r="C2217" s="231"/>
    </row>
    <row r="2218" spans="3:3" s="20" customFormat="1" x14ac:dyDescent="0.25">
      <c r="C2218" s="231"/>
    </row>
    <row r="2219" spans="3:3" s="20" customFormat="1" x14ac:dyDescent="0.25">
      <c r="C2219" s="231"/>
    </row>
    <row r="2220" spans="3:3" s="20" customFormat="1" x14ac:dyDescent="0.25">
      <c r="C2220" s="231"/>
    </row>
    <row r="2221" spans="3:3" s="20" customFormat="1" x14ac:dyDescent="0.25">
      <c r="C2221" s="231"/>
    </row>
    <row r="2222" spans="3:3" s="20" customFormat="1" x14ac:dyDescent="0.25">
      <c r="C2222" s="231"/>
    </row>
    <row r="2223" spans="3:3" s="20" customFormat="1" x14ac:dyDescent="0.25">
      <c r="C2223" s="231"/>
    </row>
    <row r="2224" spans="3:3" s="20" customFormat="1" x14ac:dyDescent="0.25">
      <c r="C2224" s="231"/>
    </row>
    <row r="2225" spans="3:3" s="20" customFormat="1" x14ac:dyDescent="0.25">
      <c r="C2225" s="231"/>
    </row>
    <row r="2226" spans="3:3" s="20" customFormat="1" x14ac:dyDescent="0.25">
      <c r="C2226" s="231"/>
    </row>
    <row r="2227" spans="3:3" s="20" customFormat="1" x14ac:dyDescent="0.25">
      <c r="C2227" s="231"/>
    </row>
    <row r="2228" spans="3:3" s="20" customFormat="1" x14ac:dyDescent="0.25">
      <c r="C2228" s="231"/>
    </row>
    <row r="2229" spans="3:3" s="20" customFormat="1" x14ac:dyDescent="0.25">
      <c r="C2229" s="231"/>
    </row>
    <row r="2230" spans="3:3" s="20" customFormat="1" x14ac:dyDescent="0.25">
      <c r="C2230" s="231"/>
    </row>
    <row r="2231" spans="3:3" s="20" customFormat="1" x14ac:dyDescent="0.25">
      <c r="C2231" s="231"/>
    </row>
    <row r="2232" spans="3:3" s="20" customFormat="1" x14ac:dyDescent="0.25">
      <c r="C2232" s="231"/>
    </row>
    <row r="2233" spans="3:3" s="20" customFormat="1" x14ac:dyDescent="0.25">
      <c r="C2233" s="231"/>
    </row>
    <row r="2234" spans="3:3" s="20" customFormat="1" x14ac:dyDescent="0.25">
      <c r="C2234" s="231"/>
    </row>
    <row r="2235" spans="3:3" s="20" customFormat="1" x14ac:dyDescent="0.25">
      <c r="C2235" s="231"/>
    </row>
    <row r="2236" spans="3:3" s="20" customFormat="1" x14ac:dyDescent="0.25">
      <c r="C2236" s="231"/>
    </row>
    <row r="2237" spans="3:3" s="20" customFormat="1" x14ac:dyDescent="0.25">
      <c r="C2237" s="231"/>
    </row>
    <row r="2238" spans="3:3" s="20" customFormat="1" x14ac:dyDescent="0.25">
      <c r="C2238" s="231"/>
    </row>
    <row r="2239" spans="3:3" s="20" customFormat="1" x14ac:dyDescent="0.25">
      <c r="C2239" s="231"/>
    </row>
    <row r="2240" spans="3:3" s="20" customFormat="1" x14ac:dyDescent="0.25">
      <c r="C2240" s="231"/>
    </row>
    <row r="2241" spans="3:3" s="20" customFormat="1" x14ac:dyDescent="0.25">
      <c r="C2241" s="231"/>
    </row>
    <row r="2242" spans="3:3" s="20" customFormat="1" x14ac:dyDescent="0.25">
      <c r="C2242" s="231"/>
    </row>
    <row r="2243" spans="3:3" s="20" customFormat="1" x14ac:dyDescent="0.25">
      <c r="C2243" s="231"/>
    </row>
    <row r="2244" spans="3:3" s="20" customFormat="1" x14ac:dyDescent="0.25">
      <c r="C2244" s="231"/>
    </row>
    <row r="2245" spans="3:3" s="20" customFormat="1" x14ac:dyDescent="0.25">
      <c r="C2245" s="231"/>
    </row>
    <row r="2246" spans="3:3" s="20" customFormat="1" x14ac:dyDescent="0.25">
      <c r="C2246" s="231"/>
    </row>
    <row r="2247" spans="3:3" s="20" customFormat="1" x14ac:dyDescent="0.25">
      <c r="C2247" s="231"/>
    </row>
    <row r="2248" spans="3:3" s="20" customFormat="1" x14ac:dyDescent="0.25">
      <c r="C2248" s="231"/>
    </row>
    <row r="2249" spans="3:3" s="20" customFormat="1" x14ac:dyDescent="0.25">
      <c r="C2249" s="231"/>
    </row>
    <row r="2250" spans="3:3" s="20" customFormat="1" x14ac:dyDescent="0.25">
      <c r="C2250" s="231"/>
    </row>
  </sheetData>
  <phoneticPr fontId="5" type="noConversion"/>
  <pageMargins left="0.70866141732283472" right="0.70866141732283472" top="1.0236220472440944" bottom="1.0236220472440944" header="0.39370078740157483" footer="0.39370078740157483"/>
  <pageSetup paperSize="9" scale="72" orientation="landscape" r:id="rId1"/>
  <headerFooter alignWithMargins="0">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6">
    <pageSetUpPr fitToPage="1"/>
  </sheetPr>
  <dimension ref="A1:R2250"/>
  <sheetViews>
    <sheetView view="pageBreakPreview" zoomScale="70" zoomScaleNormal="70" zoomScaleSheetLayoutView="70" workbookViewId="0">
      <selection activeCell="B3" sqref="B3"/>
    </sheetView>
  </sheetViews>
  <sheetFormatPr baseColWidth="10" defaultColWidth="9.1796875" defaultRowHeight="12.5" x14ac:dyDescent="0.25"/>
  <cols>
    <col min="1" max="1" width="1.1796875" style="4" customWidth="1"/>
    <col min="2" max="2" width="57" style="4" customWidth="1"/>
    <col min="3" max="3" width="30.54296875" style="4" customWidth="1"/>
    <col min="4" max="4" width="18.81640625" style="4" customWidth="1"/>
    <col min="5" max="5" width="6.81640625" style="4" customWidth="1"/>
    <col min="6" max="6" width="18.81640625" style="4" customWidth="1"/>
    <col min="7" max="7" width="6.81640625" style="4" customWidth="1"/>
    <col min="8" max="8" width="18.81640625" style="4" customWidth="1"/>
    <col min="9" max="9" width="2.453125" style="4" bestFit="1" customWidth="1"/>
    <col min="10" max="10" width="8.81640625" style="4" bestFit="1" customWidth="1"/>
    <col min="11" max="11" width="1.1796875" style="4" customWidth="1"/>
    <col min="12" max="12" width="3.1796875" style="4" customWidth="1"/>
    <col min="13" max="16" width="9.1796875" style="4"/>
    <col min="17" max="18" width="14.1796875" style="4" bestFit="1" customWidth="1"/>
    <col min="19"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176</v>
      </c>
      <c r="C5" s="87"/>
      <c r="D5" s="78" t="str">
        <f>'Cover Sheet'!D5</f>
        <v>Monthly Period</v>
      </c>
      <c r="E5" s="79"/>
      <c r="F5" s="88">
        <f>'Cover Sheet'!F5</f>
        <v>45975</v>
      </c>
      <c r="G5" s="79"/>
      <c r="H5" s="123"/>
      <c r="I5" s="79"/>
      <c r="J5" s="86"/>
      <c r="K5" s="93"/>
    </row>
    <row r="6" spans="1:13" s="5" customFormat="1" ht="15" customHeight="1" x14ac:dyDescent="0.25">
      <c r="A6" s="32"/>
      <c r="B6" s="89"/>
      <c r="C6" s="77"/>
      <c r="D6" s="78" t="str">
        <f>'Cover Sheet'!D6</f>
        <v>Interest Period</v>
      </c>
      <c r="E6" s="90" t="s">
        <v>33</v>
      </c>
      <c r="F6" s="120">
        <f>'Cover Sheet'!F6</f>
        <v>45944</v>
      </c>
      <c r="G6" s="90" t="s">
        <v>4</v>
      </c>
      <c r="H6" s="120">
        <f>'Cover Sheet'!H6</f>
        <v>45975</v>
      </c>
      <c r="I6" s="90" t="s">
        <v>14</v>
      </c>
      <c r="J6" s="92" t="str">
        <f>'Cover Sheet'!J6</f>
        <v>31 days</v>
      </c>
      <c r="K6" s="93"/>
      <c r="M6" s="94"/>
    </row>
    <row r="7" spans="1:13" s="5" customFormat="1" ht="13" x14ac:dyDescent="0.25">
      <c r="A7" s="32"/>
      <c r="B7" s="33"/>
      <c r="C7" s="33"/>
      <c r="D7" s="95" t="s">
        <v>142</v>
      </c>
      <c r="E7" s="96" t="s">
        <v>33</v>
      </c>
      <c r="F7" s="128" t="str">
        <f>'Cover Sheet'!F7</f>
        <v>01.10.2025</v>
      </c>
      <c r="G7" s="96" t="s">
        <v>4</v>
      </c>
      <c r="H7" s="128">
        <f>'Cover Sheet'!H7</f>
        <v>45961</v>
      </c>
      <c r="I7" s="99"/>
      <c r="J7" s="100"/>
      <c r="K7" s="93"/>
    </row>
    <row r="8" spans="1:13" s="5" customFormat="1" ht="13" x14ac:dyDescent="0.25">
      <c r="A8" s="32"/>
      <c r="B8" s="33"/>
      <c r="C8" s="33"/>
      <c r="D8" s="33"/>
      <c r="E8" s="103"/>
      <c r="F8" s="102"/>
      <c r="G8" s="103"/>
      <c r="H8" s="33"/>
      <c r="I8" s="129"/>
      <c r="J8" s="33"/>
      <c r="K8" s="93"/>
    </row>
    <row r="9" spans="1:13" s="5" customFormat="1" ht="13" x14ac:dyDescent="0.25">
      <c r="A9" s="32"/>
      <c r="K9" s="75"/>
      <c r="M9" s="185"/>
    </row>
    <row r="10" spans="1:13" s="5" customFormat="1" x14ac:dyDescent="0.25">
      <c r="A10" s="32"/>
      <c r="B10" s="33"/>
      <c r="C10" s="33"/>
      <c r="D10" s="20"/>
      <c r="E10" s="33"/>
      <c r="F10" s="131"/>
      <c r="G10" s="33"/>
      <c r="H10" s="33"/>
      <c r="I10" s="20"/>
      <c r="J10" s="20"/>
      <c r="K10" s="75"/>
    </row>
    <row r="11" spans="1:13" s="5" customFormat="1" ht="17.5" x14ac:dyDescent="0.25">
      <c r="A11" s="32"/>
      <c r="B11" s="132"/>
      <c r="C11" s="33"/>
      <c r="D11" s="20"/>
      <c r="E11" s="33"/>
      <c r="F11" s="20"/>
      <c r="G11" s="186"/>
      <c r="H11" s="186"/>
      <c r="I11" s="20"/>
      <c r="K11" s="75"/>
      <c r="M11" s="140"/>
    </row>
    <row r="12" spans="1:13" s="5" customFormat="1" x14ac:dyDescent="0.25">
      <c r="A12" s="32"/>
      <c r="B12" s="33"/>
      <c r="C12" s="20"/>
      <c r="D12" s="20"/>
      <c r="E12" s="20"/>
      <c r="F12" s="20"/>
      <c r="G12" s="187"/>
      <c r="H12" s="187"/>
      <c r="I12" s="20"/>
      <c r="J12" s="20"/>
      <c r="K12" s="75"/>
      <c r="M12" s="140"/>
    </row>
    <row r="13" spans="1:13" s="5" customFormat="1" ht="15" customHeight="1" x14ac:dyDescent="0.25">
      <c r="A13" s="32"/>
      <c r="C13" s="213"/>
      <c r="D13" s="213"/>
      <c r="E13" s="213"/>
      <c r="F13" s="213"/>
      <c r="G13" s="214"/>
      <c r="H13" s="214"/>
      <c r="I13" s="214"/>
      <c r="J13" s="20"/>
      <c r="K13" s="75"/>
      <c r="M13" s="140"/>
    </row>
    <row r="14" spans="1:13" s="5" customFormat="1" ht="15" customHeight="1" x14ac:dyDescent="0.25">
      <c r="A14" s="32"/>
      <c r="B14" s="975" t="s">
        <v>429</v>
      </c>
      <c r="C14" s="975"/>
      <c r="D14" s="975"/>
      <c r="E14" s="975"/>
      <c r="F14" s="975"/>
      <c r="G14" s="975"/>
      <c r="H14" s="214"/>
      <c r="I14" s="214"/>
      <c r="J14" s="20"/>
      <c r="K14" s="75"/>
      <c r="M14" s="140"/>
    </row>
    <row r="15" spans="1:13" ht="12.75" customHeight="1" x14ac:dyDescent="0.25">
      <c r="A15" s="29"/>
      <c r="B15" s="975"/>
      <c r="C15" s="975"/>
      <c r="D15" s="975"/>
      <c r="E15" s="975"/>
      <c r="F15" s="975"/>
      <c r="G15" s="975"/>
      <c r="H15" s="214"/>
      <c r="I15" s="214"/>
      <c r="J15" s="20"/>
      <c r="K15" s="139"/>
      <c r="M15" s="140"/>
    </row>
    <row r="16" spans="1:13" ht="12.75" customHeight="1" x14ac:dyDescent="0.25">
      <c r="A16" s="29"/>
      <c r="B16" s="975"/>
      <c r="C16" s="975"/>
      <c r="D16" s="975"/>
      <c r="E16" s="975"/>
      <c r="F16" s="975"/>
      <c r="G16" s="975"/>
      <c r="H16" s="214"/>
      <c r="I16" s="214"/>
      <c r="J16" s="20"/>
      <c r="K16" s="139"/>
      <c r="M16" s="140"/>
    </row>
    <row r="17" spans="1:18" ht="43.5" customHeight="1" x14ac:dyDescent="0.25">
      <c r="A17" s="29"/>
      <c r="B17" s="975"/>
      <c r="C17" s="975"/>
      <c r="D17" s="975"/>
      <c r="E17" s="975"/>
      <c r="F17" s="975"/>
      <c r="G17" s="975"/>
      <c r="H17" s="214"/>
      <c r="I17" s="214"/>
      <c r="J17" s="20"/>
      <c r="K17" s="139"/>
      <c r="M17" s="140"/>
    </row>
    <row r="18" spans="1:18" ht="12.75" customHeight="1" x14ac:dyDescent="0.25">
      <c r="A18" s="29"/>
      <c r="C18" s="12"/>
      <c r="D18" s="33"/>
      <c r="E18" s="215"/>
      <c r="F18" s="144"/>
      <c r="G18" s="216"/>
      <c r="H18" s="144"/>
      <c r="I18" s="144"/>
      <c r="J18" s="20"/>
      <c r="K18" s="139"/>
      <c r="M18" s="140"/>
    </row>
    <row r="19" spans="1:18" ht="12.75" customHeight="1" x14ac:dyDescent="0.25">
      <c r="A19" s="29"/>
      <c r="B19" s="33" t="s">
        <v>177</v>
      </c>
      <c r="C19" s="33"/>
      <c r="D19" s="33"/>
      <c r="E19" s="215"/>
      <c r="F19" s="217"/>
      <c r="G19" s="216"/>
      <c r="H19" s="218">
        <v>3199999999.7199998</v>
      </c>
      <c r="I19" s="144"/>
      <c r="J19" s="20"/>
      <c r="K19" s="139"/>
      <c r="M19" s="140"/>
    </row>
    <row r="20" spans="1:18" ht="12.75" customHeight="1" x14ac:dyDescent="0.25">
      <c r="A20" s="29"/>
      <c r="B20" s="33" t="s">
        <v>178</v>
      </c>
      <c r="C20" s="33"/>
      <c r="D20" s="33"/>
      <c r="E20" s="215"/>
      <c r="F20" s="217"/>
      <c r="G20" s="216"/>
      <c r="H20" s="219">
        <f>'1. Portfolio Information'!F15</f>
        <v>1878722861.22</v>
      </c>
      <c r="I20" s="144"/>
      <c r="J20" s="20"/>
      <c r="K20" s="139"/>
      <c r="M20" s="140"/>
    </row>
    <row r="21" spans="1:18" ht="12.75" customHeight="1" x14ac:dyDescent="0.25">
      <c r="A21" s="29"/>
      <c r="B21" s="33" t="s">
        <v>179</v>
      </c>
      <c r="C21" s="33"/>
      <c r="D21" s="33"/>
      <c r="E21" s="215"/>
      <c r="F21" s="217"/>
      <c r="G21" s="216"/>
      <c r="H21" s="219">
        <f>'1. Portfolio Information'!F28</f>
        <v>1788994706.52</v>
      </c>
      <c r="I21" s="144"/>
      <c r="J21" s="20"/>
      <c r="K21" s="139"/>
      <c r="M21" s="140"/>
    </row>
    <row r="22" spans="1:18" x14ac:dyDescent="0.25">
      <c r="A22" s="29"/>
      <c r="B22" s="64"/>
      <c r="C22" s="38"/>
      <c r="D22" s="212"/>
      <c r="E22" s="215"/>
      <c r="F22" s="217"/>
      <c r="G22" s="216"/>
      <c r="H22" s="218"/>
      <c r="I22" s="175"/>
      <c r="J22" s="20"/>
      <c r="K22" s="139"/>
      <c r="M22" s="140"/>
    </row>
    <row r="23" spans="1:18" ht="12.75" customHeight="1" x14ac:dyDescent="0.25">
      <c r="A23" s="29"/>
      <c r="B23" s="33" t="s">
        <v>180</v>
      </c>
      <c r="C23" s="33"/>
      <c r="D23" s="33"/>
      <c r="E23" s="220"/>
      <c r="F23" s="217"/>
      <c r="G23" s="221"/>
      <c r="H23" s="222">
        <v>200000</v>
      </c>
      <c r="I23" s="20"/>
      <c r="J23" s="20"/>
      <c r="K23" s="139"/>
      <c r="M23" s="140"/>
      <c r="Q23" s="223"/>
      <c r="R23" s="223"/>
    </row>
    <row r="24" spans="1:18" ht="12.75" customHeight="1" x14ac:dyDescent="0.25">
      <c r="A24" s="29"/>
      <c r="B24" s="33" t="s">
        <v>181</v>
      </c>
      <c r="C24" s="33"/>
      <c r="D24" s="33"/>
      <c r="E24" s="33"/>
      <c r="F24" s="217"/>
      <c r="G24" s="33"/>
      <c r="H24" s="219">
        <f>'2. Reserve Accounts'!D19</f>
        <v>200000</v>
      </c>
      <c r="I24" s="20"/>
      <c r="J24" s="20"/>
      <c r="K24" s="139"/>
      <c r="M24" s="140"/>
    </row>
    <row r="25" spans="1:18" ht="12.75" customHeight="1" x14ac:dyDescent="0.25">
      <c r="A25" s="29"/>
      <c r="B25" s="33" t="s">
        <v>182</v>
      </c>
      <c r="C25" s="20"/>
      <c r="D25" s="20"/>
      <c r="E25" s="33"/>
      <c r="F25" s="217"/>
      <c r="G25" s="33"/>
      <c r="H25" s="219">
        <f>'2. Reserve Accounts'!D22</f>
        <v>200000</v>
      </c>
      <c r="I25" s="20"/>
      <c r="J25" s="20"/>
      <c r="K25" s="139"/>
      <c r="M25" s="140"/>
    </row>
    <row r="26" spans="1:18" x14ac:dyDescent="0.25">
      <c r="A26" s="29"/>
      <c r="B26" s="13"/>
      <c r="C26" s="12"/>
      <c r="D26" s="20"/>
      <c r="E26" s="224"/>
      <c r="F26" s="33"/>
      <c r="G26" s="33"/>
      <c r="H26" s="33"/>
      <c r="I26" s="20"/>
      <c r="J26" s="20"/>
      <c r="K26" s="139"/>
      <c r="M26" s="140"/>
    </row>
    <row r="27" spans="1:18" ht="12.75" customHeight="1" x14ac:dyDescent="0.25">
      <c r="A27" s="29"/>
      <c r="B27" s="33" t="s">
        <v>207</v>
      </c>
      <c r="C27" s="12"/>
      <c r="D27" s="12"/>
      <c r="E27" s="33"/>
      <c r="F27" s="225"/>
      <c r="G27" s="33"/>
      <c r="H27" s="219">
        <v>232000000</v>
      </c>
      <c r="I27" s="175"/>
      <c r="J27" s="20"/>
      <c r="K27" s="139"/>
      <c r="M27" s="140"/>
    </row>
    <row r="28" spans="1:18" ht="12.75" customHeight="1" x14ac:dyDescent="0.25">
      <c r="A28" s="29"/>
      <c r="B28" s="33" t="s">
        <v>208</v>
      </c>
      <c r="C28" s="12"/>
      <c r="D28" s="12"/>
      <c r="E28" s="20"/>
      <c r="F28" s="225"/>
      <c r="G28" s="20"/>
      <c r="H28" s="219">
        <f>'6. Outstanding Notes'!F29</f>
        <v>362500000</v>
      </c>
      <c r="I28" s="20"/>
      <c r="J28" s="20"/>
      <c r="K28" s="139"/>
      <c r="M28" s="140"/>
    </row>
    <row r="29" spans="1:18" ht="12.75" customHeight="1" x14ac:dyDescent="0.25">
      <c r="A29" s="29"/>
      <c r="B29" s="33" t="s">
        <v>209</v>
      </c>
      <c r="C29" s="12"/>
      <c r="D29" s="12"/>
      <c r="E29" s="20"/>
      <c r="F29" s="225"/>
      <c r="G29" s="20"/>
      <c r="H29" s="219">
        <f>'6. Outstanding Notes'!F35</f>
        <v>362500000</v>
      </c>
      <c r="I29" s="20"/>
      <c r="J29" s="20"/>
      <c r="K29" s="139"/>
      <c r="M29" s="140"/>
    </row>
    <row r="30" spans="1:18" x14ac:dyDescent="0.25">
      <c r="A30" s="29"/>
      <c r="B30" s="64"/>
      <c r="C30" s="64"/>
      <c r="D30" s="64"/>
      <c r="E30" s="20"/>
      <c r="F30" s="225"/>
      <c r="G30" s="20"/>
      <c r="H30" s="20"/>
      <c r="I30" s="20"/>
      <c r="J30" s="20"/>
      <c r="K30" s="139"/>
      <c r="M30" s="140"/>
    </row>
    <row r="31" spans="1:18" x14ac:dyDescent="0.25">
      <c r="A31" s="29"/>
      <c r="B31" s="33" t="s">
        <v>319</v>
      </c>
      <c r="C31" s="64"/>
      <c r="D31" s="64"/>
      <c r="E31" s="20"/>
      <c r="F31" s="20"/>
      <c r="G31" s="20"/>
      <c r="H31" s="219">
        <v>2968000000</v>
      </c>
      <c r="I31" s="20"/>
      <c r="J31" s="20"/>
      <c r="K31" s="139"/>
      <c r="M31" s="140"/>
    </row>
    <row r="32" spans="1:18" ht="12.75" customHeight="1" x14ac:dyDescent="0.25">
      <c r="A32" s="29"/>
      <c r="B32" s="33" t="s">
        <v>320</v>
      </c>
      <c r="C32" s="64"/>
      <c r="D32" s="64"/>
      <c r="E32" s="20"/>
      <c r="F32" s="20"/>
      <c r="G32" s="20"/>
      <c r="H32" s="219">
        <f>'6. Outstanding Notes'!D29</f>
        <v>1516223205</v>
      </c>
      <c r="I32" s="20"/>
      <c r="J32" s="20"/>
      <c r="K32" s="139"/>
      <c r="M32" s="140"/>
    </row>
    <row r="33" spans="1:13" ht="12.75" customHeight="1" x14ac:dyDescent="0.25">
      <c r="A33" s="29"/>
      <c r="B33" s="33" t="s">
        <v>321</v>
      </c>
      <c r="C33" s="64"/>
      <c r="D33" s="64"/>
      <c r="E33" s="20"/>
      <c r="F33" s="20"/>
      <c r="G33" s="20"/>
      <c r="H33" s="219">
        <f>'6. Outstanding Notes'!D35</f>
        <v>1426495000</v>
      </c>
      <c r="I33" s="20"/>
      <c r="J33" s="20"/>
      <c r="K33" s="139"/>
      <c r="M33" s="140"/>
    </row>
    <row r="34" spans="1:13" x14ac:dyDescent="0.25">
      <c r="A34" s="29"/>
      <c r="B34" s="64"/>
      <c r="C34" s="64"/>
      <c r="D34" s="64"/>
      <c r="E34" s="20"/>
      <c r="F34" s="20"/>
      <c r="G34" s="20"/>
      <c r="H34" s="20"/>
      <c r="I34" s="20"/>
      <c r="J34" s="20"/>
      <c r="K34" s="139"/>
      <c r="M34" s="140"/>
    </row>
    <row r="35" spans="1:13" x14ac:dyDescent="0.25">
      <c r="A35" s="29"/>
      <c r="B35" s="33" t="s">
        <v>210</v>
      </c>
      <c r="C35" s="33"/>
      <c r="D35" s="20"/>
      <c r="E35" s="20"/>
      <c r="F35" s="20"/>
      <c r="G35" s="20"/>
      <c r="H35" s="175">
        <f>(H27+H23+H31)/H19</f>
        <v>1.0000625000875056</v>
      </c>
      <c r="I35" s="20"/>
      <c r="J35" s="20"/>
      <c r="K35" s="139"/>
      <c r="M35" s="140"/>
    </row>
    <row r="36" spans="1:13" ht="12.65" customHeight="1" x14ac:dyDescent="0.25">
      <c r="A36" s="29"/>
      <c r="B36" s="33" t="s">
        <v>211</v>
      </c>
      <c r="C36" s="33"/>
      <c r="D36" s="20"/>
      <c r="E36" s="20"/>
      <c r="F36" s="20"/>
      <c r="G36" s="20"/>
      <c r="H36" s="175">
        <f t="shared" ref="H36:H37" si="0">(H28+H24+H32)/H20</f>
        <v>1.0001066382829185</v>
      </c>
      <c r="I36" s="20"/>
      <c r="J36" s="20"/>
      <c r="K36" s="139"/>
      <c r="M36" s="140"/>
    </row>
    <row r="37" spans="1:13" x14ac:dyDescent="0.25">
      <c r="A37" s="29"/>
      <c r="B37" s="33" t="s">
        <v>212</v>
      </c>
      <c r="C37" s="33"/>
      <c r="D37" s="20"/>
      <c r="E37" s="20"/>
      <c r="F37" s="20"/>
      <c r="G37" s="20"/>
      <c r="H37" s="175">
        <f t="shared" si="0"/>
        <v>1.0001119586767193</v>
      </c>
      <c r="I37" s="20"/>
      <c r="J37" s="20"/>
      <c r="K37" s="139"/>
      <c r="M37" s="140"/>
    </row>
    <row r="38" spans="1:13" x14ac:dyDescent="0.25">
      <c r="A38" s="29"/>
      <c r="B38" s="13"/>
      <c r="C38" s="12"/>
      <c r="D38" s="20"/>
      <c r="E38" s="20"/>
      <c r="F38" s="20"/>
      <c r="G38" s="20"/>
      <c r="H38" s="20"/>
      <c r="I38" s="20"/>
      <c r="J38" s="20"/>
      <c r="K38" s="139"/>
      <c r="M38" s="140"/>
    </row>
    <row r="39" spans="1:13" x14ac:dyDescent="0.25">
      <c r="A39" s="29"/>
      <c r="B39" s="13"/>
      <c r="C39" s="12"/>
      <c r="D39" s="20"/>
      <c r="E39" s="20"/>
      <c r="F39" s="20"/>
      <c r="G39" s="20"/>
      <c r="H39" s="20"/>
      <c r="I39" s="20"/>
      <c r="J39" s="20"/>
      <c r="K39" s="139"/>
      <c r="M39" s="140"/>
    </row>
    <row r="40" spans="1:13" x14ac:dyDescent="0.25">
      <c r="A40" s="29"/>
      <c r="B40" s="13"/>
      <c r="C40" s="12"/>
      <c r="D40" s="20"/>
      <c r="E40" s="20"/>
      <c r="F40" s="20"/>
      <c r="G40" s="20"/>
      <c r="H40" s="20"/>
      <c r="I40" s="20"/>
      <c r="J40" s="20"/>
      <c r="K40" s="139"/>
      <c r="M40" s="140"/>
    </row>
    <row r="41" spans="1:13" x14ac:dyDescent="0.25">
      <c r="A41" s="29"/>
      <c r="B41" s="13"/>
      <c r="C41" s="12"/>
      <c r="D41" s="20"/>
      <c r="E41" s="20"/>
      <c r="F41" s="20"/>
      <c r="G41" s="20"/>
      <c r="H41" s="20"/>
      <c r="I41" s="20"/>
      <c r="J41" s="20"/>
      <c r="K41" s="139"/>
      <c r="M41" s="140"/>
    </row>
    <row r="42" spans="1:13" x14ac:dyDescent="0.25">
      <c r="A42" s="29"/>
      <c r="B42" s="13"/>
      <c r="C42" s="12"/>
      <c r="D42" s="20"/>
      <c r="E42" s="20"/>
      <c r="F42" s="20"/>
      <c r="G42" s="20"/>
      <c r="H42" s="20"/>
      <c r="I42" s="20"/>
      <c r="J42" s="20"/>
      <c r="K42" s="139"/>
      <c r="M42" s="140"/>
    </row>
    <row r="43" spans="1:13" x14ac:dyDescent="0.25">
      <c r="A43" s="29"/>
      <c r="B43" s="13"/>
      <c r="C43" s="12"/>
      <c r="D43" s="20"/>
      <c r="E43" s="20"/>
      <c r="F43" s="20"/>
      <c r="G43" s="20"/>
      <c r="H43" s="20"/>
      <c r="I43" s="20"/>
      <c r="J43" s="20"/>
      <c r="K43" s="139"/>
      <c r="M43" s="140"/>
    </row>
    <row r="44" spans="1:13" x14ac:dyDescent="0.25">
      <c r="A44" s="29"/>
      <c r="B44" s="13"/>
      <c r="C44" s="12"/>
      <c r="D44" s="20"/>
      <c r="E44" s="20"/>
      <c r="F44" s="20"/>
      <c r="G44" s="20"/>
      <c r="H44" s="20"/>
      <c r="I44" s="20"/>
      <c r="J44" s="20"/>
      <c r="K44" s="139"/>
      <c r="M44" s="140"/>
    </row>
    <row r="45" spans="1:13" x14ac:dyDescent="0.25">
      <c r="A45" s="29"/>
      <c r="B45" s="13"/>
      <c r="C45" s="12"/>
      <c r="D45" s="20"/>
      <c r="E45" s="20"/>
      <c r="F45" s="165"/>
      <c r="G45" s="226"/>
      <c r="H45" s="39"/>
      <c r="I45" s="138"/>
      <c r="J45" s="138"/>
      <c r="K45" s="139"/>
    </row>
    <row r="46" spans="1:13" x14ac:dyDescent="0.25">
      <c r="A46" s="29"/>
      <c r="B46" s="13"/>
      <c r="C46" s="12"/>
      <c r="D46" s="152"/>
      <c r="E46" s="12"/>
      <c r="F46" s="153"/>
      <c r="G46" s="154"/>
      <c r="H46" s="153"/>
      <c r="I46" s="138"/>
      <c r="J46" s="20"/>
      <c r="K46" s="139"/>
    </row>
    <row r="47" spans="1:13" x14ac:dyDescent="0.25">
      <c r="A47" s="35"/>
      <c r="B47" s="26"/>
      <c r="C47" s="10"/>
      <c r="D47" s="197"/>
      <c r="E47" s="10"/>
      <c r="F47" s="198"/>
      <c r="G47" s="199"/>
      <c r="H47" s="198"/>
      <c r="I47" s="200"/>
      <c r="J47" s="36"/>
      <c r="K47" s="151"/>
    </row>
    <row r="48" spans="1:13" x14ac:dyDescent="0.25">
      <c r="A48" s="67"/>
      <c r="B48" s="13"/>
      <c r="C48" s="12"/>
      <c r="D48" s="152"/>
      <c r="E48" s="12"/>
      <c r="F48" s="153"/>
      <c r="G48" s="154"/>
      <c r="H48" s="153"/>
      <c r="I48" s="138"/>
      <c r="J48" s="20"/>
      <c r="K48" s="20"/>
      <c r="L48" s="20"/>
    </row>
    <row r="49" spans="2:9" s="20" customFormat="1" x14ac:dyDescent="0.25">
      <c r="B49" s="13"/>
      <c r="C49" s="12"/>
      <c r="D49" s="152"/>
      <c r="E49" s="12"/>
      <c r="F49" s="153"/>
      <c r="G49" s="154"/>
      <c r="H49" s="153"/>
      <c r="I49" s="138"/>
    </row>
    <row r="50" spans="2:9" s="20" customFormat="1" x14ac:dyDescent="0.25">
      <c r="B50" s="13"/>
      <c r="C50" s="12"/>
      <c r="D50" s="152"/>
      <c r="E50" s="12"/>
      <c r="F50" s="153"/>
      <c r="G50" s="154"/>
      <c r="H50" s="153"/>
      <c r="I50" s="138"/>
    </row>
    <row r="51" spans="2:9" s="33" customFormat="1" ht="15" customHeight="1" x14ac:dyDescent="0.25">
      <c r="B51" s="13"/>
      <c r="C51" s="12"/>
      <c r="D51" s="152"/>
      <c r="E51" s="12"/>
      <c r="F51" s="153"/>
      <c r="G51" s="154"/>
      <c r="H51" s="153"/>
      <c r="I51" s="131"/>
    </row>
    <row r="52" spans="2:9" s="33" customFormat="1" x14ac:dyDescent="0.25">
      <c r="B52" s="13"/>
      <c r="C52" s="12"/>
      <c r="D52" s="152"/>
      <c r="E52" s="12"/>
      <c r="F52" s="153"/>
      <c r="G52" s="154"/>
      <c r="H52" s="153"/>
      <c r="I52" s="131"/>
    </row>
    <row r="53" spans="2:9" s="20" customFormat="1" x14ac:dyDescent="0.25">
      <c r="B53" s="13"/>
      <c r="C53" s="12"/>
      <c r="D53" s="152"/>
      <c r="E53" s="12"/>
      <c r="F53" s="153"/>
      <c r="G53" s="154"/>
      <c r="H53" s="153"/>
      <c r="I53" s="138"/>
    </row>
    <row r="54" spans="2:9" s="20" customFormat="1" x14ac:dyDescent="0.25">
      <c r="B54" s="13"/>
      <c r="C54" s="12"/>
      <c r="D54" s="152"/>
      <c r="E54" s="12"/>
      <c r="F54" s="153"/>
      <c r="G54" s="154"/>
      <c r="H54" s="153"/>
      <c r="I54" s="138"/>
    </row>
    <row r="55" spans="2:9" s="20" customFormat="1" x14ac:dyDescent="0.25">
      <c r="B55" s="13"/>
      <c r="C55" s="12"/>
      <c r="D55" s="152"/>
      <c r="E55" s="12"/>
      <c r="F55" s="153"/>
      <c r="G55" s="154"/>
      <c r="H55" s="153"/>
      <c r="I55" s="138"/>
    </row>
    <row r="56" spans="2:9" s="20" customFormat="1" x14ac:dyDescent="0.25">
      <c r="B56" s="13"/>
      <c r="C56" s="12"/>
      <c r="D56" s="152"/>
      <c r="E56" s="12"/>
      <c r="F56" s="153"/>
      <c r="G56" s="154"/>
      <c r="H56" s="153"/>
      <c r="I56" s="138"/>
    </row>
    <row r="57" spans="2:9" s="20" customFormat="1" x14ac:dyDescent="0.25">
      <c r="B57" s="13"/>
      <c r="C57" s="12"/>
      <c r="D57" s="152"/>
      <c r="E57" s="12"/>
      <c r="F57" s="153"/>
      <c r="G57" s="154"/>
      <c r="H57" s="153"/>
      <c r="I57" s="138"/>
    </row>
    <row r="58" spans="2:9" s="20" customFormat="1" x14ac:dyDescent="0.25">
      <c r="B58" s="13"/>
      <c r="C58" s="12"/>
      <c r="D58" s="152"/>
      <c r="E58" s="12"/>
      <c r="F58" s="153"/>
      <c r="G58" s="154"/>
      <c r="H58" s="153"/>
      <c r="I58" s="138"/>
    </row>
    <row r="59" spans="2:9" s="20" customFormat="1" x14ac:dyDescent="0.25">
      <c r="B59" s="13"/>
      <c r="C59" s="12"/>
      <c r="D59" s="152"/>
      <c r="E59" s="12"/>
      <c r="F59" s="153"/>
      <c r="G59" s="154"/>
      <c r="H59" s="153"/>
      <c r="I59" s="138"/>
    </row>
    <row r="60" spans="2:9" s="20" customFormat="1" x14ac:dyDescent="0.25">
      <c r="B60" s="13"/>
      <c r="C60" s="12"/>
      <c r="D60" s="152"/>
      <c r="E60" s="12"/>
      <c r="F60" s="153"/>
      <c r="G60" s="154"/>
      <c r="H60" s="153"/>
      <c r="I60" s="138"/>
    </row>
    <row r="61" spans="2:9" s="20" customFormat="1" ht="18" x14ac:dyDescent="0.25">
      <c r="B61" s="13"/>
      <c r="C61" s="12"/>
      <c r="D61" s="69"/>
      <c r="E61" s="12"/>
      <c r="F61" s="153"/>
      <c r="G61" s="154"/>
      <c r="H61" s="153"/>
      <c r="I61" s="138"/>
    </row>
    <row r="62" spans="2:9" s="20" customFormat="1" x14ac:dyDescent="0.25">
      <c r="B62" s="13"/>
      <c r="C62" s="12"/>
      <c r="D62" s="152"/>
      <c r="E62" s="12"/>
      <c r="F62" s="153"/>
      <c r="G62" s="154"/>
      <c r="H62" s="153"/>
      <c r="I62" s="138"/>
    </row>
    <row r="63" spans="2:9" s="20" customFormat="1" x14ac:dyDescent="0.25">
      <c r="B63" s="13"/>
      <c r="C63" s="12"/>
      <c r="D63" s="152"/>
      <c r="E63" s="12"/>
      <c r="F63" s="153"/>
      <c r="G63" s="154"/>
      <c r="H63" s="153"/>
      <c r="I63" s="138"/>
    </row>
    <row r="64" spans="2:9" s="20" customFormat="1" x14ac:dyDescent="0.25">
      <c r="B64" s="13"/>
      <c r="C64" s="12"/>
      <c r="D64" s="152"/>
      <c r="E64" s="12"/>
      <c r="F64" s="153"/>
      <c r="G64" s="154"/>
      <c r="H64" s="153"/>
      <c r="I64" s="138"/>
    </row>
    <row r="65" spans="2:9" s="20" customFormat="1" x14ac:dyDescent="0.25">
      <c r="B65" s="13"/>
      <c r="C65" s="12"/>
      <c r="D65" s="152"/>
      <c r="E65" s="12"/>
      <c r="F65" s="153"/>
      <c r="G65" s="154"/>
      <c r="H65" s="153"/>
      <c r="I65" s="138"/>
    </row>
    <row r="66" spans="2:9" s="20" customFormat="1" x14ac:dyDescent="0.25">
      <c r="B66" s="13"/>
      <c r="C66" s="12"/>
      <c r="D66" s="152"/>
      <c r="E66" s="12"/>
      <c r="F66" s="153"/>
      <c r="G66" s="154"/>
      <c r="H66" s="153"/>
      <c r="I66" s="138"/>
    </row>
    <row r="67" spans="2:9" s="20" customFormat="1" x14ac:dyDescent="0.25">
      <c r="B67" s="13"/>
      <c r="C67" s="12"/>
      <c r="D67" s="152"/>
      <c r="E67" s="12"/>
      <c r="F67" s="153"/>
      <c r="G67" s="154"/>
      <c r="H67" s="153"/>
      <c r="I67" s="138"/>
    </row>
    <row r="68" spans="2:9" s="20" customFormat="1" x14ac:dyDescent="0.25">
      <c r="B68" s="13"/>
      <c r="C68" s="12"/>
      <c r="D68" s="152"/>
      <c r="E68" s="12"/>
      <c r="F68" s="153"/>
      <c r="G68" s="154"/>
      <c r="H68" s="153"/>
      <c r="I68" s="138"/>
    </row>
    <row r="69" spans="2:9" s="20" customFormat="1" x14ac:dyDescent="0.25">
      <c r="B69" s="13"/>
      <c r="C69" s="12"/>
      <c r="D69" s="152"/>
      <c r="E69" s="12"/>
      <c r="F69" s="153"/>
      <c r="G69" s="154"/>
      <c r="H69" s="153"/>
      <c r="I69" s="138"/>
    </row>
    <row r="70" spans="2:9" s="20" customFormat="1" x14ac:dyDescent="0.25">
      <c r="B70" s="13"/>
      <c r="C70" s="12"/>
      <c r="D70" s="152"/>
      <c r="E70" s="12"/>
      <c r="F70" s="153"/>
      <c r="G70" s="154"/>
      <c r="H70" s="153"/>
      <c r="I70" s="138"/>
    </row>
    <row r="71" spans="2:9" s="20" customFormat="1" x14ac:dyDescent="0.25">
      <c r="B71" s="13"/>
      <c r="C71" s="12"/>
      <c r="D71" s="152"/>
      <c r="E71" s="12"/>
      <c r="F71" s="153"/>
      <c r="G71" s="154"/>
      <c r="H71" s="153"/>
      <c r="I71" s="138"/>
    </row>
    <row r="72" spans="2:9" s="20" customFormat="1" x14ac:dyDescent="0.25">
      <c r="B72" s="13"/>
      <c r="C72" s="12"/>
      <c r="D72" s="152"/>
      <c r="E72" s="12"/>
      <c r="F72" s="153"/>
      <c r="G72" s="154"/>
      <c r="H72" s="153"/>
      <c r="I72" s="138"/>
    </row>
    <row r="73" spans="2:9" s="20" customFormat="1" x14ac:dyDescent="0.25">
      <c r="B73" s="13"/>
      <c r="C73" s="12"/>
      <c r="D73" s="152"/>
      <c r="E73" s="12"/>
      <c r="F73" s="153"/>
      <c r="G73" s="154"/>
      <c r="H73" s="153"/>
      <c r="I73" s="138"/>
    </row>
    <row r="74" spans="2:9" s="20" customFormat="1" x14ac:dyDescent="0.25">
      <c r="B74" s="13"/>
      <c r="C74" s="12"/>
      <c r="D74" s="152"/>
      <c r="E74" s="12"/>
      <c r="F74" s="153"/>
      <c r="G74" s="154"/>
      <c r="H74" s="153"/>
      <c r="I74" s="138"/>
    </row>
    <row r="75" spans="2:9" s="20" customFormat="1" x14ac:dyDescent="0.25">
      <c r="B75" s="13"/>
      <c r="C75" s="12"/>
      <c r="D75" s="152"/>
      <c r="E75" s="12"/>
      <c r="F75" s="153"/>
      <c r="G75" s="154"/>
      <c r="H75" s="153"/>
      <c r="I75" s="138"/>
    </row>
    <row r="76" spans="2:9" s="20" customFormat="1" x14ac:dyDescent="0.25">
      <c r="B76" s="13"/>
      <c r="C76" s="12"/>
      <c r="D76" s="152"/>
      <c r="E76" s="12"/>
      <c r="F76" s="153"/>
      <c r="G76" s="154"/>
      <c r="H76" s="153"/>
      <c r="I76" s="138"/>
    </row>
    <row r="77" spans="2:9" s="20" customFormat="1" x14ac:dyDescent="0.25">
      <c r="B77" s="13"/>
      <c r="C77" s="12"/>
      <c r="D77" s="152"/>
      <c r="E77" s="12"/>
      <c r="F77" s="153"/>
      <c r="G77" s="154"/>
      <c r="H77" s="153"/>
      <c r="I77" s="138"/>
    </row>
    <row r="78" spans="2:9" s="20" customFormat="1" x14ac:dyDescent="0.25">
      <c r="B78" s="13"/>
      <c r="C78" s="12"/>
      <c r="D78" s="152"/>
      <c r="E78" s="12"/>
      <c r="F78" s="153"/>
      <c r="G78" s="154"/>
      <c r="H78" s="153"/>
      <c r="I78" s="138"/>
    </row>
    <row r="79" spans="2:9" s="20" customFormat="1" x14ac:dyDescent="0.25">
      <c r="B79" s="13"/>
      <c r="C79" s="12"/>
      <c r="D79" s="152"/>
      <c r="E79" s="12"/>
      <c r="F79" s="153"/>
      <c r="G79" s="154"/>
      <c r="H79" s="153"/>
      <c r="I79" s="138"/>
    </row>
    <row r="80" spans="2:9" s="20" customFormat="1" x14ac:dyDescent="0.25">
      <c r="B80" s="13"/>
      <c r="C80" s="12"/>
      <c r="D80" s="152"/>
      <c r="E80" s="12"/>
      <c r="F80" s="153"/>
      <c r="G80" s="154"/>
      <c r="H80" s="153"/>
      <c r="I80" s="138"/>
    </row>
    <row r="81" spans="2:9" s="20" customFormat="1" x14ac:dyDescent="0.25">
      <c r="B81" s="13"/>
      <c r="C81" s="12"/>
      <c r="D81" s="155"/>
      <c r="E81" s="156"/>
      <c r="F81" s="181"/>
      <c r="G81" s="158"/>
      <c r="H81" s="181"/>
      <c r="I81" s="138"/>
    </row>
    <row r="82" spans="2:9" s="20" customFormat="1" x14ac:dyDescent="0.25">
      <c r="B82" s="13"/>
      <c r="C82" s="12"/>
      <c r="D82" s="155"/>
      <c r="E82" s="155"/>
      <c r="F82" s="155"/>
      <c r="G82" s="155"/>
      <c r="H82" s="155"/>
      <c r="I82" s="138"/>
    </row>
    <row r="83" spans="2:9" s="20" customFormat="1" x14ac:dyDescent="0.25">
      <c r="B83" s="13"/>
      <c r="C83" s="12"/>
      <c r="D83" s="155"/>
      <c r="E83" s="155"/>
      <c r="F83" s="155"/>
      <c r="G83" s="155"/>
      <c r="H83" s="155"/>
      <c r="I83" s="138"/>
    </row>
    <row r="84" spans="2:9" s="20" customFormat="1" x14ac:dyDescent="0.25">
      <c r="B84" s="13"/>
      <c r="C84" s="12"/>
      <c r="D84" s="159"/>
      <c r="E84" s="182"/>
      <c r="F84" s="155"/>
      <c r="G84" s="155"/>
      <c r="H84" s="155"/>
      <c r="I84" s="138"/>
    </row>
    <row r="85" spans="2:9" s="20" customFormat="1" x14ac:dyDescent="0.25">
      <c r="B85" s="13"/>
      <c r="C85" s="12"/>
      <c r="D85" s="156"/>
      <c r="E85" s="182"/>
      <c r="F85" s="155"/>
      <c r="G85" s="155"/>
      <c r="H85" s="155"/>
      <c r="I85" s="138"/>
    </row>
    <row r="86" spans="2:9" s="20" customFormat="1" x14ac:dyDescent="0.25">
      <c r="B86" s="13"/>
      <c r="C86" s="12"/>
      <c r="D86" s="155"/>
      <c r="E86" s="182"/>
      <c r="F86" s="155"/>
      <c r="G86" s="155"/>
      <c r="H86" s="155"/>
      <c r="I86" s="138"/>
    </row>
    <row r="87" spans="2:9" s="20" customFormat="1" ht="14" x14ac:dyDescent="0.25">
      <c r="B87" s="155"/>
      <c r="C87" s="156"/>
      <c r="D87" s="161"/>
      <c r="E87" s="161"/>
      <c r="F87" s="161"/>
      <c r="G87" s="161"/>
      <c r="H87" s="161"/>
      <c r="I87" s="138"/>
    </row>
    <row r="88" spans="2:9" s="20" customFormat="1" ht="14" x14ac:dyDescent="0.25">
      <c r="B88" s="33"/>
      <c r="C88" s="33"/>
      <c r="D88" s="161"/>
      <c r="E88" s="161"/>
      <c r="F88" s="161"/>
      <c r="G88" s="161"/>
      <c r="H88" s="161"/>
      <c r="I88" s="138"/>
    </row>
    <row r="89" spans="2:9" s="20" customFormat="1" ht="14" x14ac:dyDescent="0.25">
      <c r="B89" s="33"/>
      <c r="C89" s="33"/>
      <c r="D89" s="162"/>
      <c r="E89" s="183"/>
      <c r="F89" s="161"/>
      <c r="G89" s="161"/>
      <c r="H89" s="161"/>
      <c r="I89" s="138"/>
    </row>
    <row r="90" spans="2:9" s="20" customFormat="1" ht="14" x14ac:dyDescent="0.25">
      <c r="B90" s="159"/>
      <c r="C90" s="182"/>
      <c r="D90" s="164"/>
      <c r="E90" s="183"/>
      <c r="F90" s="161"/>
      <c r="G90" s="161"/>
      <c r="H90" s="161"/>
      <c r="I90" s="138"/>
    </row>
    <row r="91" spans="2:9" s="20" customFormat="1" ht="14" x14ac:dyDescent="0.25">
      <c r="B91" s="165"/>
      <c r="C91" s="182"/>
      <c r="D91" s="161"/>
      <c r="E91" s="183"/>
      <c r="F91" s="161"/>
      <c r="G91" s="161"/>
      <c r="H91" s="161"/>
      <c r="I91" s="138"/>
    </row>
    <row r="92" spans="2:9" s="20" customFormat="1" x14ac:dyDescent="0.25">
      <c r="C92" s="182"/>
      <c r="I92" s="138"/>
    </row>
    <row r="93" spans="2:9" s="20" customFormat="1" x14ac:dyDescent="0.25">
      <c r="I93" s="138"/>
    </row>
    <row r="94" spans="2:9" s="20" customFormat="1" x14ac:dyDescent="0.25">
      <c r="I94" s="138"/>
    </row>
    <row r="95" spans="2:9" s="20" customFormat="1" x14ac:dyDescent="0.25">
      <c r="I95" s="138"/>
    </row>
    <row r="96" spans="2: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c r="I302" s="138"/>
    </row>
    <row r="303" spans="9:9" s="20" customFormat="1" x14ac:dyDescent="0.25">
      <c r="I303" s="138"/>
    </row>
    <row r="304" spans="9:9" s="20" customFormat="1" x14ac:dyDescent="0.25">
      <c r="I304" s="138"/>
    </row>
    <row r="305" spans="9:9" s="20" customFormat="1" x14ac:dyDescent="0.25">
      <c r="I305" s="138"/>
    </row>
    <row r="306" spans="9:9" s="20" customFormat="1" x14ac:dyDescent="0.25">
      <c r="I306" s="138"/>
    </row>
    <row r="307" spans="9:9" s="20" customFormat="1" x14ac:dyDescent="0.25">
      <c r="I307" s="138"/>
    </row>
    <row r="308" spans="9:9" s="20" customFormat="1" x14ac:dyDescent="0.25">
      <c r="I308" s="138"/>
    </row>
    <row r="309" spans="9:9" s="20" customFormat="1" x14ac:dyDescent="0.25">
      <c r="I309" s="138"/>
    </row>
    <row r="310" spans="9:9" s="20" customFormat="1" x14ac:dyDescent="0.25">
      <c r="I310" s="138"/>
    </row>
    <row r="311" spans="9:9" s="20" customFormat="1" x14ac:dyDescent="0.25"/>
    <row r="312" spans="9:9" s="20" customFormat="1" x14ac:dyDescent="0.25"/>
    <row r="313" spans="9:9" s="20" customFormat="1" x14ac:dyDescent="0.25"/>
    <row r="314" spans="9:9" s="20" customFormat="1" x14ac:dyDescent="0.25"/>
    <row r="315" spans="9:9" s="20" customFormat="1" x14ac:dyDescent="0.25"/>
    <row r="316" spans="9:9" s="20" customFormat="1" x14ac:dyDescent="0.25"/>
    <row r="317" spans="9:9" s="20" customFormat="1" x14ac:dyDescent="0.25"/>
    <row r="318" spans="9:9" s="20" customFormat="1" x14ac:dyDescent="0.25"/>
    <row r="319" spans="9:9" s="20" customFormat="1" x14ac:dyDescent="0.25"/>
    <row r="320" spans="9:9"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row r="2242" s="20" customFormat="1" x14ac:dyDescent="0.25"/>
    <row r="2243" s="20" customFormat="1" x14ac:dyDescent="0.25"/>
    <row r="2244" s="20" customFormat="1" x14ac:dyDescent="0.25"/>
    <row r="2245" s="20" customFormat="1" x14ac:dyDescent="0.25"/>
    <row r="2246" s="20" customFormat="1" x14ac:dyDescent="0.25"/>
    <row r="2247" s="20" customFormat="1" x14ac:dyDescent="0.25"/>
    <row r="2248" s="20" customFormat="1" x14ac:dyDescent="0.25"/>
    <row r="2249" s="20" customFormat="1" x14ac:dyDescent="0.25"/>
    <row r="2250" s="20" customFormat="1" x14ac:dyDescent="0.25"/>
  </sheetData>
  <mergeCells count="1">
    <mergeCell ref="B14:G17"/>
  </mergeCells>
  <phoneticPr fontId="5" type="noConversion"/>
  <pageMargins left="0.70866141732283472" right="0.70866141732283472" top="1.0236220472440944" bottom="1.0236220472440944" header="0.39370078740157483" footer="0.39370078740157483"/>
  <pageSetup paperSize="9" scale="69" orientation="landscape" r:id="rId1"/>
  <headerFooter alignWithMargins="0">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5">
    <pageSetUpPr fitToPage="1"/>
  </sheetPr>
  <dimension ref="A1:N2231"/>
  <sheetViews>
    <sheetView view="pageBreakPreview" zoomScale="70" zoomScaleNormal="70" zoomScaleSheetLayoutView="70" workbookViewId="0">
      <selection activeCell="B3" sqref="B3"/>
    </sheetView>
  </sheetViews>
  <sheetFormatPr baseColWidth="10" defaultColWidth="9.1796875" defaultRowHeight="12.5" x14ac:dyDescent="0.25"/>
  <cols>
    <col min="1" max="1" width="1.1796875" style="4" customWidth="1"/>
    <col min="2" max="2" width="51.54296875" style="4" customWidth="1"/>
    <col min="3" max="3" width="50.81640625" style="4" bestFit="1" customWidth="1"/>
    <col min="4" max="4" width="16.1796875" style="4" bestFit="1" customWidth="1"/>
    <col min="5" max="5" width="11.1796875" style="4" customWidth="1"/>
    <col min="6" max="6" width="10.1796875" style="4" customWidth="1"/>
    <col min="7" max="10" width="10.81640625" style="4" customWidth="1"/>
    <col min="11" max="11" width="12.1796875" style="4" customWidth="1"/>
    <col min="12" max="12" width="10.81640625" style="4" customWidth="1"/>
    <col min="13" max="13" width="4.453125" style="5" customWidth="1"/>
    <col min="14" max="14" width="1.1796875" style="4" customWidth="1"/>
    <col min="15" max="16384" width="9.1796875" style="4"/>
  </cols>
  <sheetData>
    <row r="1" spans="1:14" ht="6" customHeight="1" x14ac:dyDescent="0.25">
      <c r="A1" s="49"/>
      <c r="B1" s="67"/>
      <c r="C1" s="67"/>
      <c r="D1" s="67"/>
      <c r="E1" s="67"/>
      <c r="F1" s="67"/>
      <c r="G1" s="67"/>
      <c r="H1" s="67"/>
      <c r="I1" s="67"/>
      <c r="J1" s="67"/>
      <c r="K1" s="67"/>
      <c r="L1" s="67"/>
      <c r="M1" s="66"/>
      <c r="N1" s="118"/>
    </row>
    <row r="2" spans="1:14" s="5" customFormat="1" ht="18" x14ac:dyDescent="0.25">
      <c r="A2" s="32"/>
      <c r="B2" s="69" t="str">
        <f>'Cover Sheet'!B2</f>
        <v>SC Germany Mobility 2020-1</v>
      </c>
      <c r="C2" s="69"/>
      <c r="D2" s="70" t="str">
        <f>'Cover Sheet'!D2</f>
        <v>Calculation Date</v>
      </c>
      <c r="E2" s="71"/>
      <c r="F2" s="119">
        <f>'Cover Sheet'!F2</f>
        <v>45973</v>
      </c>
      <c r="G2" s="201"/>
      <c r="H2" s="71"/>
      <c r="I2" s="71"/>
      <c r="J2" s="74"/>
      <c r="L2" s="33"/>
      <c r="M2" s="33"/>
      <c r="N2" s="75"/>
    </row>
    <row r="3" spans="1:14" s="5" customFormat="1" ht="18" x14ac:dyDescent="0.25">
      <c r="A3" s="32"/>
      <c r="B3" s="69" t="str">
        <f>'Cover Sheet'!B3</f>
        <v>Monthly Investor Report</v>
      </c>
      <c r="C3" s="69"/>
      <c r="D3" s="78" t="str">
        <f>'Cover Sheet'!D3</f>
        <v>Payment Date</v>
      </c>
      <c r="E3" s="120"/>
      <c r="F3" s="120">
        <f>'Cover Sheet'!F3</f>
        <v>45975</v>
      </c>
      <c r="G3" s="202"/>
      <c r="H3" s="79"/>
      <c r="I3" s="79"/>
      <c r="J3" s="82"/>
      <c r="L3" s="33"/>
      <c r="M3" s="33"/>
      <c r="N3" s="75"/>
    </row>
    <row r="4" spans="1:14" s="5" customFormat="1" x14ac:dyDescent="0.25">
      <c r="A4" s="32"/>
      <c r="B4" s="121"/>
      <c r="C4" s="108"/>
      <c r="D4" s="78" t="str">
        <f>'Cover Sheet'!D4</f>
        <v>Period  No</v>
      </c>
      <c r="E4" s="122"/>
      <c r="F4" s="122">
        <f>'Cover Sheet'!F4</f>
        <v>61</v>
      </c>
      <c r="G4" s="203"/>
      <c r="H4" s="123"/>
      <c r="I4" s="79"/>
      <c r="J4" s="86"/>
      <c r="L4" s="33"/>
      <c r="M4" s="33"/>
      <c r="N4" s="75"/>
    </row>
    <row r="5" spans="1:14" s="5" customFormat="1" ht="18" x14ac:dyDescent="0.25">
      <c r="A5" s="32"/>
      <c r="B5" s="124" t="s">
        <v>187</v>
      </c>
      <c r="C5" s="87"/>
      <c r="D5" s="78" t="str">
        <f>'Cover Sheet'!D5</f>
        <v>Monthly Period</v>
      </c>
      <c r="E5" s="204"/>
      <c r="F5" s="88">
        <f>'Cover Sheet'!F5</f>
        <v>45975</v>
      </c>
      <c r="G5" s="79"/>
      <c r="H5" s="123"/>
      <c r="I5" s="79"/>
      <c r="J5" s="86"/>
      <c r="L5" s="33"/>
      <c r="M5" s="33"/>
      <c r="N5" s="75"/>
    </row>
    <row r="6" spans="1:14" s="5" customFormat="1" ht="15" customHeight="1" x14ac:dyDescent="0.25">
      <c r="A6" s="32"/>
      <c r="B6" s="89"/>
      <c r="C6" s="77"/>
      <c r="D6" s="125" t="str">
        <f>'Cover Sheet'!D6</f>
        <v>Interest Period</v>
      </c>
      <c r="E6" s="120" t="s">
        <v>33</v>
      </c>
      <c r="F6" s="120">
        <f>'Cover Sheet'!F6</f>
        <v>45944</v>
      </c>
      <c r="G6" s="120" t="s">
        <v>4</v>
      </c>
      <c r="H6" s="120">
        <f>'Cover Sheet'!H6</f>
        <v>45975</v>
      </c>
      <c r="I6" s="120" t="s">
        <v>14</v>
      </c>
      <c r="J6" s="205" t="str">
        <f>'Cover Sheet'!J6</f>
        <v>31 days</v>
      </c>
      <c r="L6" s="33"/>
      <c r="M6" s="33"/>
      <c r="N6" s="126"/>
    </row>
    <row r="7" spans="1:14" s="5" customFormat="1" ht="13" x14ac:dyDescent="0.25">
      <c r="A7" s="32"/>
      <c r="B7" s="33"/>
      <c r="C7" s="33"/>
      <c r="D7" s="127" t="s">
        <v>142</v>
      </c>
      <c r="E7" s="128" t="s">
        <v>33</v>
      </c>
      <c r="F7" s="128" t="str">
        <f>'Cover Sheet'!F7</f>
        <v>01.10.2025</v>
      </c>
      <c r="G7" s="128" t="s">
        <v>4</v>
      </c>
      <c r="H7" s="128">
        <f>'Cover Sheet'!H7</f>
        <v>45961</v>
      </c>
      <c r="I7" s="206"/>
      <c r="J7" s="100"/>
      <c r="L7" s="33"/>
      <c r="M7" s="33"/>
      <c r="N7" s="75"/>
    </row>
    <row r="8" spans="1:14" s="5" customFormat="1" ht="13" x14ac:dyDescent="0.25">
      <c r="A8" s="32"/>
      <c r="B8" s="33"/>
      <c r="C8" s="33"/>
      <c r="D8" s="20"/>
      <c r="E8" s="103"/>
      <c r="F8" s="102"/>
      <c r="G8" s="103"/>
      <c r="H8" s="33"/>
      <c r="I8" s="129"/>
      <c r="J8" s="33"/>
      <c r="K8" s="104"/>
      <c r="L8" s="33"/>
      <c r="M8" s="33"/>
      <c r="N8" s="75"/>
    </row>
    <row r="9" spans="1:14" s="5" customFormat="1" ht="13" x14ac:dyDescent="0.25">
      <c r="A9" s="32"/>
      <c r="B9" s="33"/>
      <c r="C9" s="33"/>
      <c r="D9" s="20"/>
      <c r="E9" s="33"/>
      <c r="F9" s="33"/>
      <c r="G9" s="33"/>
      <c r="H9" s="33"/>
      <c r="I9" s="33"/>
      <c r="J9" s="33"/>
      <c r="K9" s="33"/>
      <c r="L9" s="33"/>
      <c r="M9" s="33"/>
      <c r="N9" s="130"/>
    </row>
    <row r="10" spans="1:14" s="5" customFormat="1" x14ac:dyDescent="0.25">
      <c r="A10" s="32"/>
      <c r="B10" s="33"/>
      <c r="C10" s="33"/>
      <c r="D10" s="20"/>
      <c r="E10" s="33"/>
      <c r="F10" s="131"/>
      <c r="G10" s="33"/>
      <c r="H10" s="33"/>
      <c r="I10" s="20"/>
      <c r="J10" s="20"/>
      <c r="K10" s="33"/>
      <c r="L10" s="33"/>
      <c r="M10" s="33"/>
      <c r="N10" s="75"/>
    </row>
    <row r="11" spans="1:14" s="5" customFormat="1" ht="12.75" customHeight="1" x14ac:dyDescent="0.25">
      <c r="A11" s="32"/>
      <c r="B11" s="132"/>
      <c r="C11" s="33"/>
      <c r="D11" s="62" t="s">
        <v>374</v>
      </c>
      <c r="E11" s="62" t="s">
        <v>375</v>
      </c>
      <c r="F11" s="62" t="s">
        <v>376</v>
      </c>
      <c r="G11" s="62" t="s">
        <v>452</v>
      </c>
      <c r="H11" s="62" t="s">
        <v>457</v>
      </c>
      <c r="I11" s="62" t="s">
        <v>351</v>
      </c>
      <c r="J11" s="8"/>
      <c r="K11" s="8"/>
      <c r="L11" s="8"/>
      <c r="M11" s="33"/>
      <c r="N11" s="133"/>
    </row>
    <row r="12" spans="1:14" s="5" customFormat="1" ht="15" customHeight="1" x14ac:dyDescent="0.25">
      <c r="A12" s="32"/>
      <c r="B12" s="33"/>
      <c r="C12" s="20"/>
      <c r="D12" s="976" t="s">
        <v>372</v>
      </c>
      <c r="E12" s="977"/>
      <c r="F12" s="978"/>
      <c r="G12" s="979" t="s">
        <v>256</v>
      </c>
      <c r="H12" s="980"/>
      <c r="I12" s="981"/>
      <c r="J12" s="32"/>
      <c r="K12" s="33"/>
      <c r="L12" s="131"/>
      <c r="M12" s="33"/>
      <c r="N12" s="75"/>
    </row>
    <row r="13" spans="1:14" s="5" customFormat="1" ht="40.5" customHeight="1" x14ac:dyDescent="0.25">
      <c r="A13" s="32"/>
      <c r="B13" s="33"/>
      <c r="C13" s="23"/>
      <c r="D13" s="6" t="s">
        <v>137</v>
      </c>
      <c r="E13" s="6" t="s">
        <v>138</v>
      </c>
      <c r="F13" s="6" t="s">
        <v>139</v>
      </c>
      <c r="G13" s="6" t="s">
        <v>137</v>
      </c>
      <c r="H13" s="6" t="s">
        <v>138</v>
      </c>
      <c r="I13" s="6" t="s">
        <v>139</v>
      </c>
      <c r="J13" s="32"/>
      <c r="K13" s="207" t="s">
        <v>170</v>
      </c>
      <c r="L13" s="131"/>
      <c r="M13" s="33"/>
      <c r="N13" s="75"/>
    </row>
    <row r="14" spans="1:14" ht="12.75" customHeight="1" x14ac:dyDescent="0.25">
      <c r="A14" s="29"/>
      <c r="B14" s="20"/>
      <c r="C14" s="20"/>
      <c r="D14" s="63" t="s">
        <v>374</v>
      </c>
      <c r="E14" s="63" t="s">
        <v>375</v>
      </c>
      <c r="F14" s="63" t="s">
        <v>376</v>
      </c>
      <c r="G14" s="63" t="s">
        <v>452</v>
      </c>
      <c r="H14" s="63" t="s">
        <v>453</v>
      </c>
      <c r="I14" s="63" t="s">
        <v>351</v>
      </c>
      <c r="J14" s="29"/>
      <c r="K14" s="7"/>
      <c r="L14" s="131"/>
      <c r="M14" s="20"/>
      <c r="N14" s="139"/>
    </row>
    <row r="15" spans="1:14" ht="12.75" customHeight="1" x14ac:dyDescent="0.25">
      <c r="A15" s="29"/>
      <c r="B15" s="23" t="s">
        <v>463</v>
      </c>
      <c r="C15" s="23" t="s">
        <v>313</v>
      </c>
      <c r="D15" s="7" t="s">
        <v>443</v>
      </c>
      <c r="E15" s="2" t="s">
        <v>444</v>
      </c>
      <c r="F15" s="7" t="s">
        <v>445</v>
      </c>
      <c r="G15" s="7" t="s">
        <v>446</v>
      </c>
      <c r="H15" s="3" t="s">
        <v>447</v>
      </c>
      <c r="I15" s="7" t="s">
        <v>470</v>
      </c>
      <c r="J15" s="29"/>
      <c r="K15" s="7" t="s">
        <v>318</v>
      </c>
      <c r="L15" s="131"/>
      <c r="M15" s="20"/>
      <c r="N15" s="139"/>
    </row>
    <row r="16" spans="1:14" ht="12.75" customHeight="1" x14ac:dyDescent="0.25">
      <c r="A16" s="29"/>
      <c r="B16" s="20"/>
      <c r="C16" s="5" t="s">
        <v>355</v>
      </c>
      <c r="D16" s="19"/>
      <c r="E16" s="29"/>
      <c r="F16" s="19"/>
      <c r="G16" s="19"/>
      <c r="H16" s="20"/>
      <c r="I16" s="19"/>
      <c r="J16" s="29"/>
      <c r="K16" s="7"/>
      <c r="L16" s="131"/>
      <c r="M16" s="20"/>
      <c r="N16" s="139"/>
    </row>
    <row r="17" spans="1:14" ht="12.75" customHeight="1" x14ac:dyDescent="0.25">
      <c r="A17" s="29"/>
      <c r="C17" s="5" t="s">
        <v>356</v>
      </c>
      <c r="D17" s="19"/>
      <c r="E17" s="29"/>
      <c r="F17" s="19"/>
      <c r="G17" s="19"/>
      <c r="H17" s="20"/>
      <c r="I17" s="19"/>
      <c r="J17" s="29"/>
      <c r="K17" s="7"/>
      <c r="L17" s="131"/>
      <c r="M17" s="20"/>
      <c r="N17" s="139"/>
    </row>
    <row r="18" spans="1:14" ht="12.75" customHeight="1" x14ac:dyDescent="0.25">
      <c r="A18" s="29"/>
      <c r="C18" s="5" t="s">
        <v>131</v>
      </c>
      <c r="D18" s="19"/>
      <c r="E18" s="29"/>
      <c r="F18" s="19"/>
      <c r="G18" s="19"/>
      <c r="H18" s="20"/>
      <c r="I18" s="19"/>
      <c r="J18" s="29"/>
      <c r="K18" s="7"/>
      <c r="L18" s="131"/>
      <c r="M18" s="20"/>
      <c r="N18" s="139"/>
    </row>
    <row r="19" spans="1:14" ht="12.75" customHeight="1" x14ac:dyDescent="0.25">
      <c r="A19" s="29"/>
      <c r="B19" s="20"/>
      <c r="C19" s="20"/>
      <c r="D19" s="19"/>
      <c r="E19" s="29"/>
      <c r="F19" s="19"/>
      <c r="G19" s="19"/>
      <c r="H19" s="20"/>
      <c r="I19" s="19"/>
      <c r="J19" s="29"/>
      <c r="K19" s="7"/>
      <c r="L19" s="131"/>
      <c r="M19" s="20"/>
      <c r="N19" s="139"/>
    </row>
    <row r="20" spans="1:14" ht="12.75" customHeight="1" x14ac:dyDescent="0.25">
      <c r="A20" s="29"/>
      <c r="B20" s="23" t="s">
        <v>464</v>
      </c>
      <c r="C20" s="23" t="s">
        <v>313</v>
      </c>
      <c r="D20" s="59" t="s">
        <v>443</v>
      </c>
      <c r="E20" s="59" t="s">
        <v>444</v>
      </c>
      <c r="F20" s="60" t="s">
        <v>445</v>
      </c>
      <c r="G20" s="59" t="s">
        <v>446</v>
      </c>
      <c r="H20" s="60" t="s">
        <v>447</v>
      </c>
      <c r="I20" s="59" t="s">
        <v>470</v>
      </c>
      <c r="J20" s="29"/>
      <c r="K20" s="7" t="s">
        <v>318</v>
      </c>
      <c r="L20" s="131"/>
      <c r="M20" s="20"/>
      <c r="N20" s="139"/>
    </row>
    <row r="21" spans="1:14" ht="12.75" customHeight="1" x14ac:dyDescent="0.25">
      <c r="A21" s="29"/>
      <c r="B21" s="5"/>
      <c r="C21" s="4" t="s">
        <v>454</v>
      </c>
      <c r="D21" s="7"/>
      <c r="E21" s="2"/>
      <c r="F21" s="7"/>
      <c r="G21" s="7"/>
      <c r="H21" s="3"/>
      <c r="I21" s="7"/>
      <c r="J21" s="29"/>
      <c r="K21" s="7"/>
      <c r="L21" s="131"/>
      <c r="M21" s="20"/>
      <c r="N21" s="139"/>
    </row>
    <row r="22" spans="1:14" ht="12.75" customHeight="1" x14ac:dyDescent="0.25">
      <c r="A22" s="29"/>
      <c r="B22" s="5"/>
      <c r="C22" s="4" t="s">
        <v>455</v>
      </c>
      <c r="D22" s="19"/>
      <c r="E22" s="29"/>
      <c r="F22" s="19"/>
      <c r="G22" s="19"/>
      <c r="H22" s="20"/>
      <c r="I22" s="19"/>
      <c r="J22" s="29"/>
      <c r="K22" s="7"/>
      <c r="L22" s="131"/>
      <c r="M22" s="20"/>
      <c r="N22" s="139"/>
    </row>
    <row r="23" spans="1:14" ht="12.75" customHeight="1" x14ac:dyDescent="0.25">
      <c r="A23" s="29"/>
      <c r="B23" s="5"/>
      <c r="C23" s="4" t="s">
        <v>314</v>
      </c>
      <c r="D23" s="19"/>
      <c r="E23" s="29"/>
      <c r="F23" s="19"/>
      <c r="G23" s="19"/>
      <c r="H23" s="20"/>
      <c r="I23" s="19"/>
      <c r="J23" s="29"/>
      <c r="K23" s="7"/>
      <c r="L23" s="131"/>
      <c r="M23" s="20"/>
      <c r="N23" s="139"/>
    </row>
    <row r="24" spans="1:14" ht="12.75" customHeight="1" x14ac:dyDescent="0.25">
      <c r="A24" s="29"/>
      <c r="B24" s="5"/>
      <c r="D24" s="19"/>
      <c r="E24" s="29"/>
      <c r="F24" s="19"/>
      <c r="G24" s="19"/>
      <c r="H24" s="20"/>
      <c r="I24" s="19"/>
      <c r="J24" s="29"/>
      <c r="K24" s="7"/>
      <c r="L24" s="131"/>
      <c r="M24" s="20"/>
      <c r="N24" s="139"/>
    </row>
    <row r="25" spans="1:14" ht="12.75" customHeight="1" x14ac:dyDescent="0.25">
      <c r="A25" s="29"/>
      <c r="B25" s="30" t="s">
        <v>465</v>
      </c>
      <c r="C25" s="115" t="s">
        <v>324</v>
      </c>
      <c r="D25" s="7" t="s">
        <v>34</v>
      </c>
      <c r="E25" s="2" t="s">
        <v>444</v>
      </c>
      <c r="F25" s="7" t="s">
        <v>445</v>
      </c>
      <c r="G25" s="7" t="s">
        <v>34</v>
      </c>
      <c r="H25" s="3" t="s">
        <v>458</v>
      </c>
      <c r="I25" s="7" t="s">
        <v>445</v>
      </c>
      <c r="J25" s="29"/>
      <c r="K25" s="7" t="s">
        <v>318</v>
      </c>
      <c r="L25" s="131"/>
      <c r="M25" s="20"/>
      <c r="N25" s="139"/>
    </row>
    <row r="26" spans="1:14" ht="12.75" customHeight="1" x14ac:dyDescent="0.25">
      <c r="A26" s="29"/>
      <c r="B26" s="20"/>
      <c r="C26" s="5" t="s">
        <v>315</v>
      </c>
      <c r="D26" s="19"/>
      <c r="E26" s="29"/>
      <c r="F26" s="19"/>
      <c r="G26" s="19"/>
      <c r="H26" s="20"/>
      <c r="I26" s="19"/>
      <c r="J26" s="29"/>
      <c r="K26" s="7"/>
      <c r="L26" s="131"/>
      <c r="M26" s="20"/>
      <c r="N26" s="139"/>
    </row>
    <row r="27" spans="1:14" ht="12.75" customHeight="1" x14ac:dyDescent="0.25">
      <c r="A27" s="29"/>
      <c r="B27" s="4" t="s">
        <v>432</v>
      </c>
      <c r="C27" s="5" t="s">
        <v>316</v>
      </c>
      <c r="D27" s="19"/>
      <c r="E27" s="29"/>
      <c r="F27" s="19"/>
      <c r="G27" s="19"/>
      <c r="H27" s="20"/>
      <c r="I27" s="19"/>
      <c r="J27" s="29"/>
      <c r="K27" s="7"/>
      <c r="L27" s="131"/>
      <c r="M27" s="20"/>
      <c r="N27" s="139"/>
    </row>
    <row r="28" spans="1:14" ht="12.75" customHeight="1" x14ac:dyDescent="0.25">
      <c r="A28" s="29"/>
      <c r="B28" s="5"/>
      <c r="C28" s="5" t="s">
        <v>317</v>
      </c>
      <c r="D28" s="19"/>
      <c r="E28" s="29"/>
      <c r="F28" s="19"/>
      <c r="G28" s="19"/>
      <c r="H28" s="20"/>
      <c r="I28" s="19"/>
      <c r="J28" s="29"/>
      <c r="K28" s="7"/>
      <c r="L28" s="131"/>
      <c r="M28" s="20"/>
      <c r="N28" s="139"/>
    </row>
    <row r="29" spans="1:14" ht="12.75" customHeight="1" x14ac:dyDescent="0.25">
      <c r="A29" s="29"/>
      <c r="D29" s="19"/>
      <c r="E29" s="29"/>
      <c r="F29" s="19"/>
      <c r="G29" s="19"/>
      <c r="H29" s="20"/>
      <c r="I29" s="19"/>
      <c r="J29" s="29"/>
      <c r="K29" s="7"/>
      <c r="L29" s="131"/>
      <c r="M29" s="20"/>
      <c r="N29" s="139"/>
    </row>
    <row r="30" spans="1:14" ht="12.75" customHeight="1" x14ac:dyDescent="0.25">
      <c r="A30" s="29"/>
      <c r="B30" s="23" t="s">
        <v>466</v>
      </c>
      <c r="C30" s="115" t="s">
        <v>357</v>
      </c>
      <c r="D30" s="59" t="s">
        <v>34</v>
      </c>
      <c r="E30" s="59" t="s">
        <v>34</v>
      </c>
      <c r="F30" s="60" t="s">
        <v>34</v>
      </c>
      <c r="G30" s="59" t="s">
        <v>34</v>
      </c>
      <c r="H30" s="60" t="s">
        <v>34</v>
      </c>
      <c r="I30" s="59" t="s">
        <v>34</v>
      </c>
      <c r="J30" s="29"/>
      <c r="K30" s="7" t="s">
        <v>318</v>
      </c>
      <c r="L30" s="131"/>
      <c r="M30" s="20"/>
      <c r="N30" s="139"/>
    </row>
    <row r="31" spans="1:14" ht="12.75" customHeight="1" x14ac:dyDescent="0.25">
      <c r="A31" s="29"/>
      <c r="B31" s="30"/>
      <c r="C31" s="5" t="s">
        <v>358</v>
      </c>
      <c r="D31" s="7"/>
      <c r="E31" s="2"/>
      <c r="F31" s="7"/>
      <c r="G31" s="7"/>
      <c r="H31" s="3"/>
      <c r="I31" s="7"/>
      <c r="J31" s="29"/>
      <c r="K31" s="7"/>
      <c r="L31" s="131"/>
      <c r="M31" s="20"/>
      <c r="N31" s="139"/>
    </row>
    <row r="32" spans="1:14" ht="12.75" customHeight="1" x14ac:dyDescent="0.25">
      <c r="A32" s="29"/>
      <c r="B32" s="20"/>
      <c r="C32" s="5" t="s">
        <v>359</v>
      </c>
      <c r="D32" s="19"/>
      <c r="E32" s="29"/>
      <c r="F32" s="19"/>
      <c r="G32" s="19"/>
      <c r="H32" s="20"/>
      <c r="I32" s="19"/>
      <c r="J32" s="29"/>
      <c r="K32" s="7"/>
      <c r="L32" s="131"/>
      <c r="M32" s="20"/>
      <c r="N32" s="139"/>
    </row>
    <row r="33" spans="1:14" ht="12.75" customHeight="1" x14ac:dyDescent="0.25">
      <c r="A33" s="29"/>
      <c r="B33" s="5"/>
      <c r="C33" s="5" t="s">
        <v>314</v>
      </c>
      <c r="D33" s="19"/>
      <c r="E33" s="29"/>
      <c r="F33" s="19"/>
      <c r="G33" s="19"/>
      <c r="H33" s="20"/>
      <c r="I33" s="19"/>
      <c r="J33" s="29"/>
      <c r="K33" s="7"/>
      <c r="L33" s="131"/>
      <c r="M33" s="20"/>
      <c r="N33" s="139"/>
    </row>
    <row r="34" spans="1:14" ht="12.75" customHeight="1" x14ac:dyDescent="0.25">
      <c r="A34" s="29"/>
      <c r="B34" s="20"/>
      <c r="C34" s="20"/>
      <c r="D34" s="19"/>
      <c r="E34" s="29"/>
      <c r="F34" s="19"/>
      <c r="G34" s="19"/>
      <c r="H34" s="20"/>
      <c r="I34" s="19"/>
      <c r="J34" s="29"/>
      <c r="K34" s="7"/>
      <c r="L34" s="131"/>
      <c r="M34" s="20"/>
      <c r="N34" s="139"/>
    </row>
    <row r="35" spans="1:14" ht="12.75" customHeight="1" x14ac:dyDescent="0.25">
      <c r="A35" s="29"/>
      <c r="B35" s="30" t="s">
        <v>467</v>
      </c>
      <c r="C35" s="115" t="s">
        <v>442</v>
      </c>
      <c r="D35" s="7" t="s">
        <v>34</v>
      </c>
      <c r="E35" s="7" t="s">
        <v>34</v>
      </c>
      <c r="F35" s="7" t="s">
        <v>34</v>
      </c>
      <c r="G35" s="7" t="s">
        <v>34</v>
      </c>
      <c r="H35" s="7" t="s">
        <v>34</v>
      </c>
      <c r="I35" s="7" t="s">
        <v>34</v>
      </c>
      <c r="J35" s="29"/>
      <c r="K35" s="7" t="s">
        <v>318</v>
      </c>
      <c r="L35" s="131"/>
      <c r="M35" s="20"/>
      <c r="N35" s="139"/>
    </row>
    <row r="36" spans="1:14" ht="12.75" customHeight="1" x14ac:dyDescent="0.25">
      <c r="A36" s="29"/>
      <c r="B36" s="20"/>
      <c r="C36" s="5" t="s">
        <v>362</v>
      </c>
      <c r="D36" s="19"/>
      <c r="E36" s="29"/>
      <c r="F36" s="19"/>
      <c r="G36" s="19"/>
      <c r="H36" s="20"/>
      <c r="I36" s="19"/>
      <c r="J36" s="29"/>
      <c r="K36" s="7"/>
      <c r="L36" s="131"/>
      <c r="M36" s="20"/>
      <c r="N36" s="139"/>
    </row>
    <row r="37" spans="1:14" ht="12.75" customHeight="1" x14ac:dyDescent="0.25">
      <c r="A37" s="29"/>
      <c r="B37" s="20"/>
      <c r="C37" s="5" t="s">
        <v>373</v>
      </c>
      <c r="D37" s="19"/>
      <c r="E37" s="29"/>
      <c r="F37" s="19"/>
      <c r="G37" s="19"/>
      <c r="H37" s="20"/>
      <c r="I37" s="19"/>
      <c r="J37" s="29"/>
      <c r="K37" s="7"/>
      <c r="L37" s="131"/>
      <c r="M37" s="20"/>
      <c r="N37" s="139"/>
    </row>
    <row r="38" spans="1:14" ht="12.75" customHeight="1" x14ac:dyDescent="0.25">
      <c r="A38" s="29"/>
      <c r="B38" s="20"/>
      <c r="C38" s="5" t="s">
        <v>363</v>
      </c>
      <c r="D38" s="19"/>
      <c r="E38" s="29"/>
      <c r="F38" s="19"/>
      <c r="G38" s="19"/>
      <c r="H38" s="20"/>
      <c r="I38" s="19"/>
      <c r="J38" s="29"/>
      <c r="K38" s="7"/>
      <c r="L38" s="131"/>
      <c r="M38" s="20"/>
      <c r="N38" s="139"/>
    </row>
    <row r="39" spans="1:14" ht="12.75" customHeight="1" x14ac:dyDescent="0.25">
      <c r="A39" s="29"/>
      <c r="B39" s="20"/>
      <c r="D39" s="31"/>
      <c r="E39" s="32"/>
      <c r="F39" s="31"/>
      <c r="G39" s="31"/>
      <c r="H39" s="33"/>
      <c r="I39" s="31"/>
      <c r="J39" s="29"/>
      <c r="K39" s="7"/>
      <c r="L39" s="131"/>
      <c r="M39" s="20"/>
      <c r="N39" s="139"/>
    </row>
    <row r="40" spans="1:14" ht="12.75" customHeight="1" x14ac:dyDescent="0.25">
      <c r="A40" s="29"/>
      <c r="B40" s="30" t="s">
        <v>468</v>
      </c>
      <c r="C40" s="115" t="s">
        <v>364</v>
      </c>
      <c r="D40" s="7" t="s">
        <v>34</v>
      </c>
      <c r="E40" s="2" t="s">
        <v>34</v>
      </c>
      <c r="F40" s="7" t="s">
        <v>34</v>
      </c>
      <c r="G40" s="7" t="s">
        <v>34</v>
      </c>
      <c r="H40" s="3" t="s">
        <v>34</v>
      </c>
      <c r="I40" s="7" t="s">
        <v>34</v>
      </c>
      <c r="J40" s="29"/>
      <c r="K40" s="7" t="s">
        <v>318</v>
      </c>
      <c r="L40" s="131"/>
      <c r="M40" s="20"/>
      <c r="N40" s="139"/>
    </row>
    <row r="41" spans="1:14" ht="12.75" customHeight="1" x14ac:dyDescent="0.25">
      <c r="A41" s="29"/>
      <c r="B41" s="20"/>
      <c r="C41" s="5" t="s">
        <v>365</v>
      </c>
      <c r="D41" s="31"/>
      <c r="E41" s="31"/>
      <c r="F41" s="31"/>
      <c r="G41" s="31"/>
      <c r="H41" s="31"/>
      <c r="I41" s="31"/>
      <c r="J41" s="29"/>
      <c r="K41" s="7"/>
      <c r="L41" s="20"/>
      <c r="M41" s="20"/>
      <c r="N41" s="139"/>
    </row>
    <row r="42" spans="1:14" ht="12.75" customHeight="1" x14ac:dyDescent="0.25">
      <c r="A42" s="29"/>
      <c r="B42" s="20"/>
      <c r="C42" s="5" t="s">
        <v>366</v>
      </c>
      <c r="D42" s="19"/>
      <c r="E42" s="29"/>
      <c r="F42" s="19"/>
      <c r="G42" s="19"/>
      <c r="H42" s="20"/>
      <c r="I42" s="19"/>
      <c r="J42" s="29"/>
      <c r="K42" s="7"/>
      <c r="L42" s="20"/>
      <c r="M42" s="20"/>
      <c r="N42" s="139"/>
    </row>
    <row r="43" spans="1:14" ht="12.75" customHeight="1" x14ac:dyDescent="0.25">
      <c r="A43" s="29"/>
      <c r="B43" s="20"/>
      <c r="C43" s="5" t="s">
        <v>314</v>
      </c>
      <c r="D43" s="19"/>
      <c r="E43" s="29"/>
      <c r="F43" s="19"/>
      <c r="G43" s="19"/>
      <c r="H43" s="20"/>
      <c r="I43" s="19"/>
      <c r="J43" s="29"/>
      <c r="K43" s="7"/>
      <c r="L43" s="20"/>
      <c r="M43" s="20"/>
      <c r="N43" s="139"/>
    </row>
    <row r="44" spans="1:14" ht="12.75" customHeight="1" x14ac:dyDescent="0.25">
      <c r="A44" s="29"/>
      <c r="B44" s="20"/>
      <c r="C44" s="5"/>
      <c r="D44" s="34"/>
      <c r="E44" s="35"/>
      <c r="F44" s="34"/>
      <c r="G44" s="34"/>
      <c r="H44" s="36"/>
      <c r="I44" s="34"/>
      <c r="J44" s="29"/>
      <c r="K44" s="208"/>
      <c r="L44" s="20"/>
      <c r="M44" s="20"/>
      <c r="N44" s="139"/>
    </row>
    <row r="45" spans="1:14" s="33" customFormat="1" ht="12.75" customHeight="1" x14ac:dyDescent="0.25">
      <c r="A45" s="32"/>
      <c r="B45" s="20"/>
      <c r="C45" s="5"/>
      <c r="N45" s="75"/>
    </row>
    <row r="46" spans="1:14" s="33" customFormat="1" ht="12.75" customHeight="1" x14ac:dyDescent="0.25">
      <c r="A46" s="32"/>
      <c r="B46" s="20"/>
      <c r="C46" s="20"/>
      <c r="N46" s="75"/>
    </row>
    <row r="47" spans="1:14" s="33" customFormat="1" ht="12.75" customHeight="1" x14ac:dyDescent="0.25">
      <c r="A47" s="32"/>
      <c r="B47" s="30" t="s">
        <v>469</v>
      </c>
      <c r="C47" s="23" t="s">
        <v>360</v>
      </c>
      <c r="E47" s="23" t="s">
        <v>257</v>
      </c>
      <c r="I47" s="23"/>
      <c r="M47" s="209"/>
      <c r="N47" s="75"/>
    </row>
    <row r="48" spans="1:14" s="33" customFormat="1" ht="12.75" customHeight="1" x14ac:dyDescent="0.25">
      <c r="A48" s="32"/>
      <c r="B48" s="20"/>
      <c r="C48" s="20" t="s">
        <v>380</v>
      </c>
      <c r="E48" s="20" t="s">
        <v>265</v>
      </c>
      <c r="I48" s="20"/>
      <c r="M48" s="209"/>
      <c r="N48" s="75"/>
    </row>
    <row r="49" spans="1:14" s="33" customFormat="1" ht="12.75" customHeight="1" x14ac:dyDescent="0.25">
      <c r="A49" s="32"/>
      <c r="B49" s="20"/>
      <c r="C49" s="5" t="s">
        <v>356</v>
      </c>
      <c r="E49" s="20" t="s">
        <v>258</v>
      </c>
      <c r="I49" s="20"/>
      <c r="M49" s="209"/>
      <c r="N49" s="75"/>
    </row>
    <row r="50" spans="1:14" s="33" customFormat="1" ht="12.75" customHeight="1" x14ac:dyDescent="0.25">
      <c r="A50" s="32"/>
      <c r="B50" s="20"/>
      <c r="C50" s="5" t="s">
        <v>131</v>
      </c>
      <c r="E50" s="20" t="s">
        <v>361</v>
      </c>
      <c r="I50" s="20"/>
      <c r="M50" s="209"/>
      <c r="N50" s="75"/>
    </row>
    <row r="51" spans="1:14" s="20" customFormat="1" ht="12.75" customHeight="1" x14ac:dyDescent="0.25">
      <c r="A51" s="29"/>
      <c r="C51" s="27"/>
      <c r="E51" s="20" t="s">
        <v>131</v>
      </c>
      <c r="M51" s="210"/>
      <c r="N51" s="139"/>
    </row>
    <row r="52" spans="1:14" s="20" customFormat="1" ht="12.75" customHeight="1" x14ac:dyDescent="0.25">
      <c r="A52" s="35"/>
      <c r="B52" s="36" t="str">
        <f>'25. Santander Consumer Bank'!B36</f>
        <v>Ratings as of 31.10.2025, data source: Bloomberg</v>
      </c>
      <c r="C52" s="10"/>
      <c r="D52" s="11"/>
      <c r="E52" s="11"/>
      <c r="F52" s="11"/>
      <c r="G52" s="11"/>
      <c r="H52" s="11"/>
      <c r="I52" s="11"/>
      <c r="J52" s="11"/>
      <c r="K52" s="11"/>
      <c r="L52" s="11"/>
      <c r="M52" s="36"/>
      <c r="N52" s="151"/>
    </row>
    <row r="53" spans="1:14" s="20" customFormat="1" ht="15.5" x14ac:dyDescent="0.25">
      <c r="C53" s="12"/>
      <c r="D53" s="8"/>
      <c r="E53" s="8"/>
      <c r="F53" s="8"/>
      <c r="G53" s="8"/>
      <c r="H53" s="8"/>
      <c r="I53" s="8"/>
      <c r="J53" s="8"/>
      <c r="K53" s="8"/>
      <c r="L53" s="8"/>
    </row>
    <row r="54" spans="1:14" s="20" customFormat="1" ht="15.5" x14ac:dyDescent="0.25">
      <c r="C54" s="12"/>
      <c r="D54" s="8"/>
      <c r="E54" s="8"/>
      <c r="F54" s="8"/>
      <c r="G54" s="8"/>
      <c r="H54" s="8"/>
      <c r="I54" s="8"/>
      <c r="J54" s="8"/>
      <c r="K54" s="8"/>
      <c r="L54" s="8"/>
    </row>
    <row r="55" spans="1:14" s="20" customFormat="1" ht="15.5" x14ac:dyDescent="0.25">
      <c r="C55" s="12"/>
      <c r="D55" s="8"/>
      <c r="E55" s="8"/>
      <c r="F55" s="8"/>
      <c r="G55" s="8"/>
      <c r="H55" s="8"/>
      <c r="I55" s="8"/>
      <c r="J55" s="8"/>
      <c r="K55" s="8"/>
      <c r="L55" s="8"/>
    </row>
    <row r="56" spans="1:14" s="20" customFormat="1" ht="15.5" x14ac:dyDescent="0.25">
      <c r="C56" s="211"/>
      <c r="D56" s="212"/>
      <c r="E56" s="212"/>
      <c r="F56" s="212"/>
      <c r="G56" s="1"/>
      <c r="H56" s="1"/>
      <c r="I56" s="1"/>
      <c r="J56" s="1"/>
      <c r="K56" s="131"/>
    </row>
    <row r="57" spans="1:14" s="20" customFormat="1" ht="15.5" x14ac:dyDescent="0.25">
      <c r="C57" s="211"/>
      <c r="D57" s="212"/>
      <c r="E57" s="212"/>
      <c r="F57" s="212"/>
      <c r="G57" s="1"/>
      <c r="H57" s="1"/>
      <c r="I57" s="1"/>
      <c r="J57" s="1"/>
    </row>
    <row r="58" spans="1:14" s="20" customFormat="1" ht="15.5" x14ac:dyDescent="0.25">
      <c r="D58" s="37"/>
      <c r="H58" s="23"/>
      <c r="J58" s="1"/>
    </row>
    <row r="59" spans="1:14" s="20" customFormat="1" ht="15.5" x14ac:dyDescent="0.25">
      <c r="J59" s="1"/>
    </row>
    <row r="60" spans="1:14" s="20" customFormat="1" ht="15.5" x14ac:dyDescent="0.25">
      <c r="B60" s="33"/>
      <c r="E60" s="33"/>
      <c r="G60" s="33"/>
      <c r="J60" s="1"/>
      <c r="K60" s="33"/>
    </row>
    <row r="61" spans="1:14" s="20" customFormat="1" ht="15.5" x14ac:dyDescent="0.25">
      <c r="B61" s="33"/>
      <c r="E61" s="33"/>
      <c r="G61" s="33"/>
      <c r="J61" s="1"/>
      <c r="K61" s="33"/>
    </row>
    <row r="62" spans="1:14" s="20" customFormat="1" ht="15.5" x14ac:dyDescent="0.25">
      <c r="J62" s="1"/>
    </row>
    <row r="63" spans="1:14" s="20" customFormat="1" ht="15.5" x14ac:dyDescent="0.25">
      <c r="C63" s="212"/>
      <c r="D63" s="212"/>
      <c r="E63" s="212"/>
      <c r="F63" s="212"/>
      <c r="G63" s="1"/>
      <c r="H63" s="1"/>
      <c r="I63" s="1"/>
      <c r="J63" s="1"/>
    </row>
    <row r="64" spans="1:14" s="20" customFormat="1" ht="14" x14ac:dyDescent="0.25">
      <c r="B64" s="33"/>
      <c r="C64" s="33"/>
      <c r="D64" s="162"/>
      <c r="E64" s="183"/>
      <c r="F64" s="161"/>
      <c r="G64" s="161"/>
      <c r="H64" s="161"/>
      <c r="I64" s="138"/>
    </row>
    <row r="65" spans="2:9" s="20" customFormat="1" ht="14" x14ac:dyDescent="0.25">
      <c r="B65" s="159"/>
      <c r="C65" s="182"/>
      <c r="D65" s="164"/>
      <c r="E65" s="183"/>
      <c r="F65" s="161"/>
      <c r="G65" s="161"/>
      <c r="H65" s="161"/>
      <c r="I65" s="138"/>
    </row>
    <row r="66" spans="2:9" s="20" customFormat="1" ht="14" x14ac:dyDescent="0.25">
      <c r="B66" s="165"/>
      <c r="C66" s="182"/>
      <c r="D66" s="161"/>
      <c r="E66" s="183"/>
      <c r="F66" s="161"/>
      <c r="G66" s="161"/>
      <c r="H66" s="161"/>
      <c r="I66" s="138"/>
    </row>
    <row r="67" spans="2:9" s="20" customFormat="1" x14ac:dyDescent="0.25">
      <c r="C67" s="182"/>
      <c r="I67" s="138"/>
    </row>
    <row r="68" spans="2:9" s="20" customFormat="1" x14ac:dyDescent="0.25">
      <c r="I68" s="138"/>
    </row>
    <row r="69" spans="2:9" s="20" customFormat="1" x14ac:dyDescent="0.25">
      <c r="I69" s="138"/>
    </row>
    <row r="70" spans="2:9" s="20" customFormat="1" x14ac:dyDescent="0.25">
      <c r="I70" s="138"/>
    </row>
    <row r="71" spans="2:9" s="20" customFormat="1" x14ac:dyDescent="0.25">
      <c r="I71" s="138"/>
    </row>
    <row r="72" spans="2:9" s="20" customFormat="1" x14ac:dyDescent="0.25">
      <c r="I72" s="138"/>
    </row>
    <row r="73" spans="2:9" s="20" customFormat="1" x14ac:dyDescent="0.25">
      <c r="I73" s="138"/>
    </row>
    <row r="74" spans="2:9" s="20" customFormat="1" x14ac:dyDescent="0.25">
      <c r="I74" s="138"/>
    </row>
    <row r="75" spans="2:9" s="20" customFormat="1" x14ac:dyDescent="0.25">
      <c r="I75" s="138"/>
    </row>
    <row r="76" spans="2:9" s="20" customFormat="1" x14ac:dyDescent="0.25">
      <c r="I76" s="138"/>
    </row>
    <row r="77" spans="2:9" s="20" customFormat="1" x14ac:dyDescent="0.25">
      <c r="I77" s="138"/>
    </row>
    <row r="78" spans="2:9" s="20" customFormat="1" x14ac:dyDescent="0.25">
      <c r="I78" s="138"/>
    </row>
    <row r="79" spans="2:9" s="20" customFormat="1" x14ac:dyDescent="0.25">
      <c r="I79" s="138"/>
    </row>
    <row r="80" spans="2:9" s="20" customFormat="1" x14ac:dyDescent="0.25">
      <c r="I80" s="138"/>
    </row>
    <row r="81" spans="9:9" s="20" customFormat="1" x14ac:dyDescent="0.25">
      <c r="I81" s="138"/>
    </row>
    <row r="82" spans="9:9" s="20" customFormat="1" x14ac:dyDescent="0.25">
      <c r="I82" s="138"/>
    </row>
    <row r="83" spans="9:9" s="20" customFormat="1" x14ac:dyDescent="0.25">
      <c r="I83" s="138"/>
    </row>
    <row r="84" spans="9:9" s="20" customFormat="1" x14ac:dyDescent="0.25">
      <c r="I84" s="138"/>
    </row>
    <row r="85" spans="9:9" s="20" customFormat="1" x14ac:dyDescent="0.25">
      <c r="I85" s="138"/>
    </row>
    <row r="86" spans="9:9" s="20" customFormat="1" x14ac:dyDescent="0.25">
      <c r="I86" s="138"/>
    </row>
    <row r="87" spans="9:9" s="20" customFormat="1" x14ac:dyDescent="0.25">
      <c r="I87" s="138"/>
    </row>
    <row r="88" spans="9:9" s="20" customFormat="1" x14ac:dyDescent="0.25">
      <c r="I88" s="138"/>
    </row>
    <row r="89" spans="9:9" s="20" customFormat="1" x14ac:dyDescent="0.25">
      <c r="I89" s="138"/>
    </row>
    <row r="90" spans="9:9" s="20" customFormat="1" x14ac:dyDescent="0.25">
      <c r="I90" s="138"/>
    </row>
    <row r="91" spans="9:9" s="20" customFormat="1" x14ac:dyDescent="0.25">
      <c r="I91" s="138"/>
    </row>
    <row r="92" spans="9:9" s="20" customFormat="1" x14ac:dyDescent="0.25">
      <c r="I92" s="138"/>
    </row>
    <row r="93" spans="9:9" s="20" customFormat="1" x14ac:dyDescent="0.25">
      <c r="I93" s="138"/>
    </row>
    <row r="94" spans="9:9" s="20" customFormat="1" x14ac:dyDescent="0.25">
      <c r="I94" s="138"/>
    </row>
    <row r="95" spans="9:9" s="20" customFormat="1" x14ac:dyDescent="0.25">
      <c r="I95" s="138"/>
    </row>
    <row r="96" spans="9: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row r="287" spans="9:9" s="20" customFormat="1" x14ac:dyDescent="0.25"/>
    <row r="288" spans="9:9"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4" customFormat="1" x14ac:dyDescent="0.25"/>
    <row r="2227" s="4" customFormat="1" x14ac:dyDescent="0.25"/>
    <row r="2228" s="4" customFormat="1" x14ac:dyDescent="0.25"/>
    <row r="2229" s="4" customFormat="1" x14ac:dyDescent="0.25"/>
    <row r="2230" s="4" customFormat="1" x14ac:dyDescent="0.25"/>
    <row r="2231" s="4" customFormat="1" x14ac:dyDescent="0.25"/>
  </sheetData>
  <mergeCells count="2">
    <mergeCell ref="D12:F12"/>
    <mergeCell ref="G12:I12"/>
  </mergeCells>
  <phoneticPr fontId="5" type="noConversion"/>
  <pageMargins left="0.70866141732283472" right="0.70866141732283472" top="1.0236220472440944" bottom="1.0236220472440944" header="0.39370078740157483" footer="0.39370078740157483"/>
  <pageSetup paperSize="9" scale="62" orientation="landscape" r:id="rId1"/>
  <headerFooter alignWithMargins="0">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pageSetUpPr fitToPage="1"/>
  </sheetPr>
  <dimension ref="A1:M2240"/>
  <sheetViews>
    <sheetView view="pageBreakPreview" zoomScale="70" zoomScaleNormal="70" zoomScaleSheetLayoutView="70" workbookViewId="0">
      <selection activeCell="B3" sqref="B3"/>
    </sheetView>
  </sheetViews>
  <sheetFormatPr baseColWidth="10" defaultColWidth="9.1796875" defaultRowHeight="12.5" x14ac:dyDescent="0.25"/>
  <cols>
    <col min="1" max="1" width="1.1796875" style="4" customWidth="1"/>
    <col min="2" max="2" width="34.54296875" style="4" customWidth="1"/>
    <col min="3" max="3" width="15.81640625" style="4" customWidth="1"/>
    <col min="4" max="4" width="28.54296875" style="4" customWidth="1"/>
    <col min="5" max="8" width="15.81640625" style="4" customWidth="1"/>
    <col min="9" max="9" width="2.453125" style="4" bestFit="1" customWidth="1"/>
    <col min="10" max="10" width="8.81640625" style="4" bestFit="1" customWidth="1"/>
    <col min="11" max="11" width="1.1796875" style="4" customWidth="1"/>
    <col min="12" max="12" width="3.1796875" style="4" customWidth="1"/>
    <col min="13" max="16384" width="9.1796875" style="4"/>
  </cols>
  <sheetData>
    <row r="1" spans="1:13" ht="6" customHeight="1" x14ac:dyDescent="0.25">
      <c r="A1" s="49"/>
      <c r="B1" s="67"/>
      <c r="C1" s="67"/>
      <c r="D1" s="67"/>
      <c r="E1" s="67"/>
      <c r="F1" s="67"/>
      <c r="G1" s="67"/>
      <c r="H1" s="67"/>
      <c r="I1" s="67"/>
      <c r="J1" s="67"/>
      <c r="K1" s="118"/>
    </row>
    <row r="2" spans="1:13" s="5" customFormat="1" ht="18" x14ac:dyDescent="0.25">
      <c r="A2" s="32"/>
      <c r="B2" s="69" t="str">
        <f>'Cover Sheet'!B2</f>
        <v>SC Germany Mobility 2020-1</v>
      </c>
      <c r="C2" s="69"/>
      <c r="D2" s="70" t="str">
        <f>'Cover Sheet'!D2</f>
        <v>Calculation Date</v>
      </c>
      <c r="E2" s="71"/>
      <c r="F2" s="119">
        <f>'Cover Sheet'!F2</f>
        <v>45973</v>
      </c>
      <c r="G2" s="71"/>
      <c r="H2" s="71"/>
      <c r="I2" s="71"/>
      <c r="J2" s="74"/>
      <c r="K2" s="184"/>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93"/>
    </row>
    <row r="4" spans="1:13" s="5" customFormat="1" ht="13" x14ac:dyDescent="0.25">
      <c r="A4" s="32"/>
      <c r="B4" s="121"/>
      <c r="C4" s="108"/>
      <c r="D4" s="78" t="str">
        <f>'Cover Sheet'!D4</f>
        <v>Period  No</v>
      </c>
      <c r="E4" s="79"/>
      <c r="F4" s="122">
        <f>'Cover Sheet'!F4</f>
        <v>61</v>
      </c>
      <c r="G4" s="79"/>
      <c r="H4" s="123"/>
      <c r="I4" s="79"/>
      <c r="J4" s="86"/>
      <c r="K4" s="184"/>
    </row>
    <row r="5" spans="1:13" s="5" customFormat="1" ht="18" x14ac:dyDescent="0.25">
      <c r="A5" s="32"/>
      <c r="B5" s="124" t="s">
        <v>188</v>
      </c>
      <c r="C5" s="87"/>
      <c r="D5" s="78" t="str">
        <f>'Cover Sheet'!D5</f>
        <v>Monthly Period</v>
      </c>
      <c r="E5" s="79"/>
      <c r="F5" s="88">
        <f>'Cover Sheet'!F5</f>
        <v>45975</v>
      </c>
      <c r="G5" s="79"/>
      <c r="H5" s="123"/>
      <c r="I5" s="79"/>
      <c r="J5" s="86"/>
      <c r="K5" s="93"/>
    </row>
    <row r="6" spans="1:13" s="5" customFormat="1" ht="15" customHeight="1" x14ac:dyDescent="0.25">
      <c r="A6" s="32"/>
      <c r="B6" s="89"/>
      <c r="C6" s="77"/>
      <c r="D6" s="125" t="str">
        <f>'Cover Sheet'!D6</f>
        <v>Interest Period</v>
      </c>
      <c r="E6" s="120" t="s">
        <v>33</v>
      </c>
      <c r="F6" s="120">
        <f>'Cover Sheet'!F6</f>
        <v>45944</v>
      </c>
      <c r="G6" s="120" t="s">
        <v>4</v>
      </c>
      <c r="H6" s="120">
        <f>'Cover Sheet'!H6</f>
        <v>45975</v>
      </c>
      <c r="I6" s="90" t="s">
        <v>14</v>
      </c>
      <c r="J6" s="92" t="str">
        <f>'Cover Sheet'!$J$6</f>
        <v>31 days</v>
      </c>
      <c r="K6" s="93"/>
      <c r="M6" s="94"/>
    </row>
    <row r="7" spans="1:13" s="5" customFormat="1" ht="13" x14ac:dyDescent="0.25">
      <c r="A7" s="32"/>
      <c r="B7" s="33"/>
      <c r="C7" s="33"/>
      <c r="D7" s="127" t="str">
        <f>'Cover Sheet'!D7</f>
        <v>Collection Period</v>
      </c>
      <c r="E7" s="128" t="s">
        <v>33</v>
      </c>
      <c r="F7" s="128" t="str">
        <f>'Cover Sheet'!F7</f>
        <v>01.10.2025</v>
      </c>
      <c r="G7" s="128" t="s">
        <v>4</v>
      </c>
      <c r="H7" s="128">
        <f>'Cover Sheet'!H7</f>
        <v>45961</v>
      </c>
      <c r="I7" s="99"/>
      <c r="J7" s="100"/>
      <c r="K7" s="93"/>
    </row>
    <row r="8" spans="1:13" s="5" customFormat="1" ht="13" x14ac:dyDescent="0.25">
      <c r="A8" s="32"/>
      <c r="B8" s="33"/>
      <c r="C8" s="33"/>
      <c r="D8" s="20"/>
      <c r="E8" s="103"/>
      <c r="F8" s="102"/>
      <c r="G8" s="103"/>
      <c r="H8" s="33"/>
      <c r="I8" s="129"/>
      <c r="J8" s="33"/>
      <c r="K8" s="93"/>
    </row>
    <row r="9" spans="1:13" s="5" customFormat="1" ht="13" x14ac:dyDescent="0.25">
      <c r="A9" s="32"/>
      <c r="B9" s="33"/>
      <c r="C9" s="33"/>
      <c r="D9" s="20"/>
      <c r="E9" s="33"/>
      <c r="F9" s="33"/>
      <c r="G9" s="33"/>
      <c r="H9" s="33"/>
      <c r="I9" s="33"/>
      <c r="J9" s="33"/>
      <c r="K9" s="75"/>
      <c r="M9" s="185"/>
    </row>
    <row r="10" spans="1:13" s="5" customFormat="1" x14ac:dyDescent="0.25">
      <c r="A10" s="32"/>
      <c r="B10" s="33"/>
      <c r="C10" s="33"/>
      <c r="D10" s="20"/>
      <c r="E10" s="33"/>
      <c r="F10" s="131"/>
      <c r="G10" s="33"/>
      <c r="H10" s="33"/>
      <c r="I10" s="20"/>
      <c r="J10" s="20"/>
      <c r="K10" s="75"/>
    </row>
    <row r="11" spans="1:13" s="5" customFormat="1" ht="17.5" x14ac:dyDescent="0.25">
      <c r="A11" s="32"/>
      <c r="B11" s="132"/>
      <c r="C11" s="33"/>
      <c r="D11" s="20"/>
      <c r="E11" s="33"/>
      <c r="F11" s="20"/>
      <c r="G11" s="186"/>
      <c r="H11" s="186"/>
      <c r="I11" s="20"/>
      <c r="J11" s="33"/>
      <c r="K11" s="75"/>
      <c r="M11" s="140"/>
    </row>
    <row r="12" spans="1:13" s="5" customFormat="1" ht="12.75" customHeight="1" x14ac:dyDescent="0.25">
      <c r="A12" s="32"/>
      <c r="B12" s="167"/>
      <c r="C12" s="20"/>
      <c r="D12" s="20"/>
      <c r="E12" s="20"/>
      <c r="F12" s="20"/>
      <c r="G12" s="187"/>
      <c r="H12" s="187"/>
      <c r="I12" s="20"/>
      <c r="J12" s="20"/>
      <c r="K12" s="75"/>
      <c r="M12" s="140"/>
    </row>
    <row r="13" spans="1:13" s="5" customFormat="1" ht="12.75" customHeight="1" x14ac:dyDescent="0.25">
      <c r="A13" s="32"/>
      <c r="B13" s="22" t="s">
        <v>128</v>
      </c>
      <c r="D13" s="23" t="s">
        <v>352</v>
      </c>
      <c r="F13" s="188"/>
      <c r="G13" s="189"/>
      <c r="H13" s="189"/>
      <c r="I13" s="138"/>
      <c r="J13" s="20"/>
      <c r="K13" s="75"/>
      <c r="M13" s="140"/>
    </row>
    <row r="14" spans="1:13" s="5" customFormat="1" ht="12.75" customHeight="1" x14ac:dyDescent="0.25">
      <c r="A14" s="32"/>
      <c r="B14" s="22"/>
      <c r="D14" s="20"/>
      <c r="F14" s="190"/>
      <c r="G14" s="190"/>
      <c r="H14" s="191"/>
      <c r="I14" s="137"/>
      <c r="J14" s="20"/>
      <c r="K14" s="75"/>
      <c r="M14" s="140"/>
    </row>
    <row r="15" spans="1:13" ht="12.75" customHeight="1" x14ac:dyDescent="0.25">
      <c r="A15" s="29"/>
      <c r="B15" s="22" t="s">
        <v>129</v>
      </c>
      <c r="D15" s="23" t="s">
        <v>367</v>
      </c>
      <c r="F15" s="24"/>
      <c r="G15" s="24"/>
      <c r="H15" s="192"/>
      <c r="I15" s="144"/>
      <c r="J15" s="20"/>
      <c r="K15" s="139"/>
      <c r="M15" s="140"/>
    </row>
    <row r="16" spans="1:13" ht="12.75" customHeight="1" x14ac:dyDescent="0.25">
      <c r="A16" s="29"/>
      <c r="B16" s="22"/>
      <c r="D16" s="20" t="s">
        <v>130</v>
      </c>
      <c r="F16" s="24"/>
      <c r="G16" s="24"/>
      <c r="H16" s="192"/>
      <c r="I16" s="144"/>
      <c r="J16" s="20"/>
      <c r="K16" s="139"/>
      <c r="M16" s="140"/>
    </row>
    <row r="17" spans="1:13" ht="12.75" customHeight="1" x14ac:dyDescent="0.25">
      <c r="A17" s="29"/>
      <c r="B17" s="22"/>
      <c r="D17" s="20" t="s">
        <v>368</v>
      </c>
      <c r="F17" s="24"/>
      <c r="G17" s="24"/>
      <c r="H17" s="192"/>
      <c r="I17" s="144"/>
      <c r="J17" s="20"/>
      <c r="K17" s="139"/>
      <c r="M17" s="140"/>
    </row>
    <row r="18" spans="1:13" ht="12.75" customHeight="1" x14ac:dyDescent="0.25">
      <c r="A18" s="29"/>
      <c r="B18" s="22"/>
      <c r="D18" s="20" t="s">
        <v>369</v>
      </c>
      <c r="F18" s="24"/>
      <c r="G18" s="24"/>
      <c r="H18" s="192"/>
      <c r="I18" s="144"/>
      <c r="J18" s="20"/>
      <c r="K18" s="139"/>
      <c r="M18" s="140"/>
    </row>
    <row r="19" spans="1:13" ht="12.75" customHeight="1" x14ac:dyDescent="0.25">
      <c r="A19" s="29"/>
      <c r="B19" s="22"/>
      <c r="D19" s="20" t="s">
        <v>370</v>
      </c>
      <c r="F19" s="24"/>
      <c r="G19" s="24"/>
      <c r="H19" s="192"/>
      <c r="I19" s="144"/>
      <c r="J19" s="20"/>
      <c r="K19" s="139"/>
      <c r="M19" s="140"/>
    </row>
    <row r="20" spans="1:13" ht="12.75" customHeight="1" x14ac:dyDescent="0.25">
      <c r="A20" s="29"/>
      <c r="B20" s="22"/>
      <c r="D20" s="20"/>
      <c r="F20" s="24"/>
      <c r="G20" s="24"/>
      <c r="H20" s="192"/>
      <c r="I20" s="144"/>
      <c r="J20" s="20"/>
      <c r="K20" s="139"/>
      <c r="M20" s="140"/>
    </row>
    <row r="21" spans="1:13" ht="12.75" customHeight="1" x14ac:dyDescent="0.25">
      <c r="A21" s="29"/>
      <c r="B21" s="22"/>
      <c r="D21" s="20"/>
      <c r="F21" s="24"/>
      <c r="G21" s="24"/>
      <c r="H21" s="192"/>
      <c r="I21" s="144"/>
      <c r="J21" s="20"/>
      <c r="K21" s="139"/>
      <c r="M21" s="140"/>
    </row>
    <row r="22" spans="1:13" ht="12.75" customHeight="1" x14ac:dyDescent="0.25">
      <c r="A22" s="29"/>
      <c r="B22" s="22"/>
      <c r="D22" s="20"/>
      <c r="F22" s="24"/>
      <c r="G22" s="24"/>
      <c r="H22" s="192"/>
      <c r="I22" s="144"/>
      <c r="J22" s="20"/>
      <c r="K22" s="139"/>
      <c r="M22" s="140"/>
    </row>
    <row r="23" spans="1:13" ht="12.75" customHeight="1" x14ac:dyDescent="0.25">
      <c r="A23" s="29"/>
      <c r="B23" s="22" t="s">
        <v>266</v>
      </c>
      <c r="D23" s="61" t="s">
        <v>437</v>
      </c>
      <c r="F23" s="24"/>
      <c r="G23" s="24"/>
      <c r="H23" s="192"/>
      <c r="I23" s="144"/>
      <c r="J23" s="20"/>
      <c r="K23" s="139"/>
      <c r="M23" s="140"/>
    </row>
    <row r="24" spans="1:13" ht="12.75" customHeight="1" x14ac:dyDescent="0.25">
      <c r="A24" s="29"/>
      <c r="B24" s="22"/>
      <c r="D24" s="20"/>
      <c r="F24" s="24"/>
      <c r="G24" s="24"/>
      <c r="H24" s="192"/>
      <c r="I24" s="144"/>
      <c r="J24" s="20"/>
      <c r="K24" s="139"/>
      <c r="M24" s="140"/>
    </row>
    <row r="25" spans="1:13" ht="12.75" customHeight="1" x14ac:dyDescent="0.25">
      <c r="A25" s="29"/>
      <c r="B25" s="22" t="s">
        <v>132</v>
      </c>
      <c r="D25" s="23" t="s">
        <v>118</v>
      </c>
      <c r="F25" s="24"/>
      <c r="G25" s="24"/>
      <c r="H25" s="192"/>
      <c r="I25" s="144"/>
      <c r="J25" s="20"/>
      <c r="K25" s="139"/>
      <c r="M25" s="140"/>
    </row>
    <row r="26" spans="1:13" ht="12.75" customHeight="1" x14ac:dyDescent="0.25">
      <c r="A26" s="29"/>
      <c r="B26" s="22"/>
      <c r="D26" s="20"/>
      <c r="F26" s="24"/>
      <c r="G26" s="24"/>
      <c r="H26" s="192"/>
      <c r="I26" s="144"/>
      <c r="J26" s="20"/>
      <c r="K26" s="139"/>
      <c r="M26" s="140"/>
    </row>
    <row r="27" spans="1:13" ht="12.75" customHeight="1" x14ac:dyDescent="0.25">
      <c r="A27" s="29"/>
      <c r="B27" s="22" t="s">
        <v>133</v>
      </c>
      <c r="D27" s="23" t="s">
        <v>118</v>
      </c>
      <c r="F27" s="24"/>
      <c r="G27" s="24"/>
      <c r="H27" s="192"/>
      <c r="I27" s="144"/>
      <c r="J27" s="20"/>
      <c r="K27" s="139"/>
      <c r="M27" s="140"/>
    </row>
    <row r="28" spans="1:13" ht="12.75" customHeight="1" x14ac:dyDescent="0.25">
      <c r="A28" s="29"/>
      <c r="B28" s="22"/>
      <c r="D28" s="20"/>
      <c r="F28" s="24"/>
      <c r="G28" s="24"/>
      <c r="H28" s="192"/>
      <c r="I28" s="144"/>
      <c r="J28" s="20"/>
      <c r="K28" s="139"/>
      <c r="M28" s="140"/>
    </row>
    <row r="29" spans="1:13" ht="12.75" customHeight="1" x14ac:dyDescent="0.25">
      <c r="A29" s="29"/>
      <c r="B29" s="22" t="s">
        <v>134</v>
      </c>
      <c r="D29" s="23" t="s">
        <v>118</v>
      </c>
      <c r="F29" s="25"/>
      <c r="G29" s="25"/>
      <c r="H29" s="192"/>
      <c r="I29" s="144"/>
      <c r="J29" s="20"/>
      <c r="K29" s="139"/>
      <c r="M29" s="140"/>
    </row>
    <row r="30" spans="1:13" ht="12.75" customHeight="1" x14ac:dyDescent="0.25">
      <c r="A30" s="29"/>
      <c r="B30" s="22"/>
      <c r="D30" s="20" t="s">
        <v>150</v>
      </c>
      <c r="F30" s="193"/>
      <c r="G30" s="194"/>
      <c r="H30" s="192"/>
      <c r="I30" s="144"/>
      <c r="J30" s="20"/>
      <c r="K30" s="139"/>
      <c r="M30" s="140"/>
    </row>
    <row r="31" spans="1:13" ht="12.75" customHeight="1" x14ac:dyDescent="0.25">
      <c r="A31" s="29"/>
      <c r="B31" s="20"/>
      <c r="D31" s="20" t="s">
        <v>135</v>
      </c>
      <c r="F31" s="24"/>
      <c r="G31" s="24"/>
      <c r="H31" s="192"/>
      <c r="I31" s="144"/>
      <c r="J31" s="20"/>
      <c r="K31" s="139"/>
      <c r="M31" s="140"/>
    </row>
    <row r="32" spans="1:13" ht="12.75" customHeight="1" x14ac:dyDescent="0.25">
      <c r="A32" s="29"/>
      <c r="B32" s="22"/>
      <c r="D32" s="20" t="s">
        <v>136</v>
      </c>
      <c r="F32" s="24"/>
      <c r="G32" s="24"/>
      <c r="H32" s="192"/>
      <c r="I32" s="175"/>
      <c r="J32" s="20"/>
      <c r="K32" s="139"/>
      <c r="M32" s="140"/>
    </row>
    <row r="33" spans="1:13" ht="12.75" customHeight="1" x14ac:dyDescent="0.25">
      <c r="A33" s="29"/>
      <c r="B33" s="22"/>
      <c r="D33" s="20" t="s">
        <v>131</v>
      </c>
      <c r="F33" s="195"/>
      <c r="G33" s="196"/>
      <c r="H33" s="195"/>
      <c r="I33" s="20"/>
      <c r="J33" s="20"/>
      <c r="K33" s="139"/>
      <c r="M33" s="140"/>
    </row>
    <row r="34" spans="1:13" ht="12.75" customHeight="1" x14ac:dyDescent="0.25">
      <c r="A34" s="29"/>
      <c r="B34" s="22"/>
      <c r="D34" s="20" t="s">
        <v>264</v>
      </c>
      <c r="G34" s="8"/>
      <c r="H34" s="8"/>
      <c r="I34" s="8"/>
      <c r="J34" s="20"/>
      <c r="K34" s="139"/>
      <c r="M34" s="140"/>
    </row>
    <row r="35" spans="1:13" ht="12.75" customHeight="1" x14ac:dyDescent="0.25">
      <c r="A35" s="29"/>
      <c r="B35" s="22"/>
      <c r="D35" s="20"/>
      <c r="F35" s="8"/>
      <c r="G35" s="8"/>
      <c r="H35" s="8"/>
      <c r="I35" s="8"/>
      <c r="J35" s="20"/>
      <c r="K35" s="139"/>
      <c r="M35" s="140"/>
    </row>
    <row r="36" spans="1:13" ht="12.75" customHeight="1" x14ac:dyDescent="0.25">
      <c r="A36" s="29"/>
      <c r="B36" s="22"/>
      <c r="D36" s="20"/>
      <c r="F36" s="8"/>
      <c r="G36" s="8"/>
      <c r="H36" s="8"/>
      <c r="I36" s="8"/>
      <c r="J36" s="20"/>
      <c r="K36" s="139"/>
      <c r="M36" s="140"/>
    </row>
    <row r="37" spans="1:13" ht="12.75" customHeight="1" x14ac:dyDescent="0.25">
      <c r="A37" s="29"/>
      <c r="B37" s="22" t="s">
        <v>171</v>
      </c>
      <c r="D37" s="23" t="s">
        <v>371</v>
      </c>
      <c r="F37" s="8"/>
      <c r="G37" s="8"/>
      <c r="H37" s="8"/>
      <c r="I37" s="8"/>
      <c r="J37" s="20"/>
      <c r="K37" s="139"/>
      <c r="M37" s="140"/>
    </row>
    <row r="38" spans="1:13" ht="12.75" customHeight="1" x14ac:dyDescent="0.25">
      <c r="A38" s="29"/>
      <c r="B38" s="22"/>
      <c r="D38" s="20" t="s">
        <v>368</v>
      </c>
      <c r="F38" s="15"/>
      <c r="G38" s="15"/>
      <c r="H38" s="15"/>
      <c r="I38" s="138"/>
      <c r="J38" s="138"/>
      <c r="K38" s="139"/>
    </row>
    <row r="39" spans="1:13" ht="12.75" customHeight="1" x14ac:dyDescent="0.25">
      <c r="A39" s="29"/>
      <c r="B39" s="20"/>
      <c r="D39" s="20" t="s">
        <v>369</v>
      </c>
      <c r="F39" s="15"/>
      <c r="G39" s="15"/>
      <c r="H39" s="15"/>
      <c r="I39" s="138"/>
      <c r="J39" s="20"/>
      <c r="K39" s="139"/>
    </row>
    <row r="40" spans="1:13" ht="12.75" customHeight="1" x14ac:dyDescent="0.25">
      <c r="A40" s="29"/>
      <c r="B40" s="22"/>
      <c r="D40" s="20" t="s">
        <v>370</v>
      </c>
      <c r="F40" s="8"/>
      <c r="G40" s="8"/>
      <c r="H40" s="8"/>
      <c r="I40" s="20"/>
      <c r="J40" s="20"/>
      <c r="K40" s="139"/>
    </row>
    <row r="41" spans="1:13" ht="12.75" customHeight="1" x14ac:dyDescent="0.25">
      <c r="A41" s="29"/>
      <c r="B41" s="22"/>
      <c r="D41" s="20"/>
      <c r="F41" s="8"/>
      <c r="G41" s="8"/>
      <c r="H41" s="8"/>
      <c r="I41" s="20"/>
      <c r="J41" s="20"/>
      <c r="K41" s="139"/>
    </row>
    <row r="42" spans="1:13" ht="12.75" customHeight="1" x14ac:dyDescent="0.25">
      <c r="A42" s="29"/>
      <c r="B42" s="22"/>
      <c r="D42" s="20"/>
      <c r="F42" s="8"/>
      <c r="G42" s="8"/>
      <c r="H42" s="8"/>
      <c r="I42" s="138"/>
      <c r="J42" s="20"/>
      <c r="K42" s="139"/>
      <c r="L42" s="20"/>
    </row>
    <row r="43" spans="1:13" s="20" customFormat="1" ht="12.75" customHeight="1" x14ac:dyDescent="0.25">
      <c r="A43" s="35"/>
      <c r="B43" s="26"/>
      <c r="C43" s="10"/>
      <c r="D43" s="197"/>
      <c r="E43" s="10"/>
      <c r="F43" s="198"/>
      <c r="G43" s="199"/>
      <c r="H43" s="198"/>
      <c r="I43" s="200"/>
      <c r="J43" s="36"/>
      <c r="K43" s="151"/>
    </row>
    <row r="44" spans="1:13" s="20" customFormat="1" x14ac:dyDescent="0.25"/>
    <row r="45" spans="1:13" s="20" customFormat="1" x14ac:dyDescent="0.25">
      <c r="B45" s="13"/>
      <c r="C45" s="12"/>
      <c r="D45" s="152"/>
      <c r="E45" s="12"/>
      <c r="F45" s="153"/>
      <c r="G45" s="154"/>
      <c r="H45" s="153"/>
      <c r="I45" s="138"/>
    </row>
    <row r="46" spans="1:13" s="20" customFormat="1" x14ac:dyDescent="0.25">
      <c r="B46" s="13"/>
      <c r="C46" s="12"/>
      <c r="D46" s="152"/>
      <c r="E46" s="12"/>
      <c r="F46" s="153"/>
      <c r="G46" s="154"/>
      <c r="H46" s="153"/>
      <c r="I46" s="138"/>
    </row>
    <row r="47" spans="1:13" s="20" customFormat="1" x14ac:dyDescent="0.25">
      <c r="B47" s="13"/>
      <c r="C47" s="12"/>
      <c r="D47" s="152"/>
      <c r="E47" s="12"/>
      <c r="F47" s="153"/>
      <c r="G47" s="154"/>
      <c r="H47" s="153"/>
      <c r="I47" s="138"/>
    </row>
    <row r="48" spans="1:13" s="20" customFormat="1" ht="15.5" x14ac:dyDescent="0.25">
      <c r="B48" s="13"/>
      <c r="C48" s="27"/>
      <c r="D48" s="152"/>
      <c r="E48" s="12"/>
      <c r="F48" s="153"/>
      <c r="G48" s="154"/>
      <c r="H48" s="153"/>
      <c r="I48" s="138"/>
    </row>
    <row r="49" spans="2:9" s="20" customFormat="1" ht="15.5" x14ac:dyDescent="0.25">
      <c r="B49" s="13"/>
      <c r="C49" s="27"/>
      <c r="D49" s="152"/>
      <c r="E49" s="12"/>
      <c r="F49" s="153"/>
      <c r="G49" s="154"/>
      <c r="H49" s="153"/>
      <c r="I49" s="138"/>
    </row>
    <row r="50" spans="2:9" s="20" customFormat="1" ht="15.5" x14ac:dyDescent="0.25">
      <c r="B50" s="13"/>
      <c r="C50" s="28"/>
      <c r="D50" s="152"/>
      <c r="E50" s="12"/>
      <c r="F50" s="153"/>
      <c r="G50" s="154"/>
      <c r="H50" s="153"/>
      <c r="I50" s="138"/>
    </row>
    <row r="51" spans="2:9" s="20" customFormat="1" ht="15.5" x14ac:dyDescent="0.25">
      <c r="B51" s="13"/>
      <c r="C51" s="28"/>
      <c r="D51" s="152"/>
      <c r="E51" s="12"/>
      <c r="F51" s="153"/>
      <c r="G51" s="154"/>
      <c r="H51" s="153"/>
      <c r="I51" s="138"/>
    </row>
    <row r="52" spans="2:9" s="20" customFormat="1" ht="15.5" x14ac:dyDescent="0.25">
      <c r="B52" s="13"/>
      <c r="C52" s="28"/>
      <c r="D52" s="152"/>
      <c r="E52" s="12"/>
      <c r="F52" s="153"/>
      <c r="G52" s="154"/>
      <c r="H52" s="153"/>
      <c r="I52" s="138"/>
    </row>
    <row r="53" spans="2:9" s="20" customFormat="1" ht="15.5" x14ac:dyDescent="0.25">
      <c r="B53" s="13"/>
      <c r="C53" s="28"/>
      <c r="D53" s="152"/>
      <c r="E53" s="12"/>
      <c r="F53" s="153"/>
      <c r="G53" s="154"/>
      <c r="H53" s="153"/>
      <c r="I53" s="138"/>
    </row>
    <row r="54" spans="2:9" s="20" customFormat="1" ht="15.5" x14ac:dyDescent="0.25">
      <c r="B54" s="13"/>
      <c r="C54" s="28"/>
      <c r="D54" s="152"/>
      <c r="E54" s="12"/>
      <c r="F54" s="153"/>
      <c r="G54" s="154"/>
      <c r="H54" s="153"/>
      <c r="I54" s="138"/>
    </row>
    <row r="55" spans="2:9" s="20" customFormat="1" ht="15.5" x14ac:dyDescent="0.25">
      <c r="B55" s="13"/>
      <c r="C55" s="28"/>
      <c r="D55" s="152"/>
      <c r="E55" s="12"/>
      <c r="F55" s="153"/>
      <c r="G55" s="154"/>
      <c r="H55" s="153"/>
      <c r="I55" s="138"/>
    </row>
    <row r="56" spans="2:9" s="20" customFormat="1" x14ac:dyDescent="0.25">
      <c r="B56" s="13"/>
      <c r="C56" s="12"/>
      <c r="D56" s="152"/>
      <c r="E56" s="12"/>
      <c r="F56" s="153"/>
      <c r="G56" s="154"/>
      <c r="H56" s="153"/>
      <c r="I56" s="138"/>
    </row>
    <row r="57" spans="2:9" s="20" customFormat="1" x14ac:dyDescent="0.25">
      <c r="B57" s="13"/>
      <c r="C57" s="12"/>
      <c r="D57" s="152"/>
      <c r="E57" s="12"/>
      <c r="F57" s="153"/>
      <c r="G57" s="154"/>
      <c r="H57" s="153"/>
      <c r="I57" s="138"/>
    </row>
    <row r="58" spans="2:9" s="20" customFormat="1" x14ac:dyDescent="0.25">
      <c r="B58" s="13"/>
      <c r="C58" s="12"/>
      <c r="D58" s="152"/>
      <c r="E58" s="12"/>
      <c r="F58" s="153"/>
      <c r="G58" s="154"/>
      <c r="H58" s="153"/>
      <c r="I58" s="138"/>
    </row>
    <row r="59" spans="2:9" s="20" customFormat="1" x14ac:dyDescent="0.25">
      <c r="B59" s="13"/>
      <c r="C59" s="12"/>
      <c r="D59" s="152"/>
      <c r="E59" s="12"/>
      <c r="F59" s="153"/>
      <c r="G59" s="154"/>
      <c r="H59" s="153"/>
      <c r="I59" s="138"/>
    </row>
    <row r="60" spans="2:9" s="20" customFormat="1" x14ac:dyDescent="0.25">
      <c r="B60" s="13"/>
      <c r="C60" s="12"/>
      <c r="D60" s="152"/>
      <c r="E60" s="12"/>
      <c r="F60" s="153"/>
      <c r="G60" s="154"/>
      <c r="H60" s="153"/>
      <c r="I60" s="138"/>
    </row>
    <row r="61" spans="2:9" s="20" customFormat="1" x14ac:dyDescent="0.25">
      <c r="B61" s="13"/>
      <c r="C61" s="12"/>
      <c r="D61" s="152"/>
      <c r="E61" s="12"/>
      <c r="F61" s="153"/>
      <c r="G61" s="154"/>
      <c r="H61" s="153"/>
      <c r="I61" s="138"/>
    </row>
    <row r="62" spans="2:9" s="20" customFormat="1" x14ac:dyDescent="0.25">
      <c r="B62" s="13"/>
      <c r="C62" s="12"/>
      <c r="D62" s="152"/>
      <c r="E62" s="12"/>
      <c r="F62" s="153"/>
      <c r="G62" s="154"/>
      <c r="H62" s="153"/>
      <c r="I62" s="138"/>
    </row>
    <row r="63" spans="2:9" s="20" customFormat="1" x14ac:dyDescent="0.25">
      <c r="B63" s="13"/>
      <c r="C63" s="12"/>
      <c r="D63" s="152"/>
      <c r="E63" s="12"/>
      <c r="F63" s="153"/>
      <c r="G63" s="154"/>
      <c r="H63" s="153"/>
      <c r="I63" s="138"/>
    </row>
    <row r="64" spans="2:9" s="20" customFormat="1" x14ac:dyDescent="0.25">
      <c r="B64" s="13"/>
      <c r="C64" s="12"/>
      <c r="D64" s="152"/>
      <c r="E64" s="12"/>
      <c r="F64" s="153"/>
      <c r="G64" s="154"/>
      <c r="H64" s="153"/>
      <c r="I64" s="138"/>
    </row>
    <row r="65" spans="2:9" s="20" customFormat="1" x14ac:dyDescent="0.25">
      <c r="B65" s="13"/>
      <c r="C65" s="12"/>
      <c r="D65" s="152"/>
      <c r="E65" s="12"/>
      <c r="F65" s="153"/>
      <c r="G65" s="154"/>
      <c r="H65" s="153"/>
      <c r="I65" s="138"/>
    </row>
    <row r="66" spans="2:9" s="20" customFormat="1" x14ac:dyDescent="0.25">
      <c r="B66" s="13"/>
      <c r="C66" s="12"/>
      <c r="D66" s="152"/>
      <c r="E66" s="12"/>
      <c r="F66" s="153"/>
      <c r="G66" s="154"/>
      <c r="H66" s="153"/>
      <c r="I66" s="138"/>
    </row>
    <row r="67" spans="2:9" s="20" customFormat="1" x14ac:dyDescent="0.25">
      <c r="B67" s="13"/>
      <c r="C67" s="12"/>
      <c r="D67" s="152"/>
      <c r="E67" s="12"/>
      <c r="F67" s="153"/>
      <c r="G67" s="154"/>
      <c r="H67" s="153"/>
      <c r="I67" s="138"/>
    </row>
    <row r="68" spans="2:9" s="20" customFormat="1" x14ac:dyDescent="0.25">
      <c r="B68" s="13"/>
      <c r="C68" s="12"/>
      <c r="D68" s="152"/>
      <c r="E68" s="12"/>
      <c r="F68" s="153"/>
      <c r="G68" s="154"/>
      <c r="H68" s="153"/>
      <c r="I68" s="138"/>
    </row>
    <row r="69" spans="2:9" s="20" customFormat="1" x14ac:dyDescent="0.25">
      <c r="B69" s="13"/>
      <c r="C69" s="12"/>
      <c r="D69" s="152"/>
      <c r="E69" s="12"/>
      <c r="F69" s="153"/>
      <c r="G69" s="154"/>
      <c r="H69" s="153"/>
      <c r="I69" s="138"/>
    </row>
    <row r="70" spans="2:9" s="20" customFormat="1" x14ac:dyDescent="0.25">
      <c r="B70" s="13"/>
      <c r="C70" s="12"/>
      <c r="D70" s="152"/>
      <c r="E70" s="12"/>
      <c r="F70" s="153"/>
      <c r="G70" s="154"/>
      <c r="H70" s="153"/>
      <c r="I70" s="138"/>
    </row>
    <row r="71" spans="2:9" s="20" customFormat="1" x14ac:dyDescent="0.25">
      <c r="B71" s="13"/>
      <c r="C71" s="12"/>
      <c r="D71" s="155"/>
      <c r="E71" s="156"/>
      <c r="F71" s="181"/>
      <c r="G71" s="158"/>
      <c r="H71" s="181"/>
      <c r="I71" s="138"/>
    </row>
    <row r="72" spans="2:9" s="20" customFormat="1" x14ac:dyDescent="0.25">
      <c r="B72" s="13"/>
      <c r="C72" s="12"/>
      <c r="D72" s="155"/>
      <c r="E72" s="155"/>
      <c r="F72" s="155"/>
      <c r="G72" s="155"/>
      <c r="H72" s="155"/>
      <c r="I72" s="138"/>
    </row>
    <row r="73" spans="2:9" s="20" customFormat="1" x14ac:dyDescent="0.25">
      <c r="B73" s="13"/>
      <c r="C73" s="12"/>
      <c r="D73" s="155"/>
      <c r="E73" s="155"/>
      <c r="F73" s="155"/>
      <c r="G73" s="155"/>
      <c r="H73" s="155"/>
      <c r="I73" s="138"/>
    </row>
    <row r="74" spans="2:9" s="20" customFormat="1" x14ac:dyDescent="0.25">
      <c r="B74" s="13"/>
      <c r="C74" s="12"/>
      <c r="D74" s="159"/>
      <c r="E74" s="182"/>
      <c r="F74" s="155"/>
      <c r="G74" s="155"/>
      <c r="H74" s="155"/>
      <c r="I74" s="138"/>
    </row>
    <row r="75" spans="2:9" s="20" customFormat="1" x14ac:dyDescent="0.25">
      <c r="B75" s="13"/>
      <c r="C75" s="12"/>
      <c r="D75" s="156"/>
      <c r="E75" s="182"/>
      <c r="F75" s="155"/>
      <c r="G75" s="155"/>
      <c r="H75" s="155"/>
      <c r="I75" s="138"/>
    </row>
    <row r="76" spans="2:9" s="20" customFormat="1" x14ac:dyDescent="0.25">
      <c r="B76" s="13"/>
      <c r="C76" s="12"/>
      <c r="D76" s="155"/>
      <c r="E76" s="182"/>
      <c r="F76" s="155"/>
      <c r="G76" s="155"/>
      <c r="H76" s="155"/>
      <c r="I76" s="138"/>
    </row>
    <row r="77" spans="2:9" s="20" customFormat="1" ht="14" x14ac:dyDescent="0.25">
      <c r="B77" s="155"/>
      <c r="C77" s="156"/>
      <c r="D77" s="161"/>
      <c r="E77" s="161"/>
      <c r="F77" s="161"/>
      <c r="G77" s="161"/>
      <c r="H77" s="161"/>
      <c r="I77" s="138"/>
    </row>
    <row r="78" spans="2:9" s="20" customFormat="1" ht="14" x14ac:dyDescent="0.25">
      <c r="B78" s="33"/>
      <c r="C78" s="33"/>
      <c r="D78" s="161"/>
      <c r="E78" s="161"/>
      <c r="F78" s="161"/>
      <c r="G78" s="161"/>
      <c r="H78" s="161"/>
      <c r="I78" s="138"/>
    </row>
    <row r="79" spans="2:9" s="20" customFormat="1" ht="14" x14ac:dyDescent="0.25">
      <c r="B79" s="33"/>
      <c r="C79" s="33"/>
      <c r="D79" s="162"/>
      <c r="E79" s="183"/>
      <c r="F79" s="161"/>
      <c r="G79" s="161"/>
      <c r="H79" s="161"/>
      <c r="I79" s="138"/>
    </row>
    <row r="80" spans="2:9" s="20" customFormat="1" ht="14" x14ac:dyDescent="0.25">
      <c r="B80" s="159"/>
      <c r="C80" s="182"/>
      <c r="D80" s="164"/>
      <c r="E80" s="183"/>
      <c r="F80" s="161"/>
      <c r="G80" s="161"/>
      <c r="H80" s="161"/>
      <c r="I80" s="138"/>
    </row>
    <row r="81" spans="2:9" s="20" customFormat="1" ht="14" x14ac:dyDescent="0.25">
      <c r="B81" s="165"/>
      <c r="C81" s="182"/>
      <c r="D81" s="161"/>
      <c r="E81" s="183"/>
      <c r="F81" s="161"/>
      <c r="G81" s="161"/>
      <c r="H81" s="161"/>
      <c r="I81" s="138"/>
    </row>
    <row r="82" spans="2:9" s="20" customFormat="1" x14ac:dyDescent="0.25">
      <c r="C82" s="182"/>
      <c r="I82" s="138"/>
    </row>
    <row r="83" spans="2:9" s="20" customFormat="1" x14ac:dyDescent="0.25">
      <c r="I83" s="138"/>
    </row>
    <row r="84" spans="2:9" s="20" customFormat="1" x14ac:dyDescent="0.25">
      <c r="I84" s="138"/>
    </row>
    <row r="85" spans="2:9" s="20" customFormat="1" x14ac:dyDescent="0.25">
      <c r="I85" s="138"/>
    </row>
    <row r="86" spans="2:9" s="20" customFormat="1" x14ac:dyDescent="0.25">
      <c r="I86" s="138"/>
    </row>
    <row r="87" spans="2:9" s="20" customFormat="1" x14ac:dyDescent="0.25">
      <c r="I87" s="138"/>
    </row>
    <row r="88" spans="2:9" s="20" customFormat="1" x14ac:dyDescent="0.25">
      <c r="I88" s="138"/>
    </row>
    <row r="89" spans="2:9" s="20" customFormat="1" x14ac:dyDescent="0.25">
      <c r="I89" s="138"/>
    </row>
    <row r="90" spans="2:9" s="20" customFormat="1" x14ac:dyDescent="0.25">
      <c r="I90" s="138"/>
    </row>
    <row r="91" spans="2:9" s="20" customFormat="1" x14ac:dyDescent="0.25">
      <c r="I91" s="138"/>
    </row>
    <row r="92" spans="2:9" s="20" customFormat="1" x14ac:dyDescent="0.25">
      <c r="I92" s="138"/>
    </row>
    <row r="93" spans="2:9" s="20" customFormat="1" x14ac:dyDescent="0.25">
      <c r="I93" s="138"/>
    </row>
    <row r="94" spans="2:9" s="20" customFormat="1" x14ac:dyDescent="0.25">
      <c r="I94" s="138"/>
    </row>
    <row r="95" spans="2:9" s="20" customFormat="1" x14ac:dyDescent="0.25">
      <c r="I95" s="138"/>
    </row>
    <row r="96" spans="2: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row r="302" spans="9:9" s="20" customFormat="1" x14ac:dyDescent="0.25"/>
    <row r="303" spans="9:9" s="20" customFormat="1" x14ac:dyDescent="0.25"/>
    <row r="304" spans="9:9"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sheetData>
  <phoneticPr fontId="5" type="noConversion"/>
  <pageMargins left="0.70866141732283472" right="0.70866141732283472" top="1.0236220472440944" bottom="1.0236220472440944" header="0.39370078740157483" footer="0.39370078740157483"/>
  <pageSetup paperSize="9" scale="80" orientation="landscape" r:id="rId1"/>
  <headerFooter alignWithMargins="0">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pageSetUpPr fitToPage="1"/>
  </sheetPr>
  <dimension ref="A1:M2225"/>
  <sheetViews>
    <sheetView view="pageBreakPreview" zoomScale="90" zoomScaleNormal="70" zoomScaleSheetLayoutView="90" workbookViewId="0">
      <selection activeCell="B2" sqref="B2"/>
    </sheetView>
  </sheetViews>
  <sheetFormatPr baseColWidth="10" defaultColWidth="9.1796875" defaultRowHeight="12.5" x14ac:dyDescent="0.25"/>
  <cols>
    <col min="1" max="1" width="1.1796875" style="4" customWidth="1"/>
    <col min="2" max="2" width="27.81640625" style="4" customWidth="1"/>
    <col min="3" max="3" width="23.1796875" style="4" customWidth="1"/>
    <col min="4" max="4" width="15.81640625" style="4" customWidth="1"/>
    <col min="5" max="5" width="10.54296875" style="4" customWidth="1"/>
    <col min="6" max="6" width="10.1796875" style="4" customWidth="1"/>
    <col min="7" max="7" width="10.81640625" style="4" customWidth="1"/>
    <col min="8" max="8" width="13.1796875" style="4" customWidth="1"/>
    <col min="9" max="9" width="10.81640625" style="4" customWidth="1"/>
    <col min="10" max="10" width="12.81640625" style="4" customWidth="1"/>
    <col min="11" max="11" width="4.81640625" style="4" customWidth="1"/>
    <col min="12" max="12" width="8.81640625" style="4" bestFit="1" customWidth="1"/>
    <col min="13" max="16384" width="9.1796875" style="4"/>
  </cols>
  <sheetData>
    <row r="1" spans="1:13" ht="6" customHeight="1" x14ac:dyDescent="0.25">
      <c r="A1" s="49"/>
      <c r="B1" s="67"/>
      <c r="C1" s="67"/>
      <c r="D1" s="67"/>
      <c r="E1" s="67"/>
      <c r="F1" s="67"/>
      <c r="G1" s="67"/>
      <c r="H1" s="67"/>
      <c r="I1" s="67"/>
      <c r="J1" s="67"/>
      <c r="K1" s="67"/>
      <c r="L1" s="67"/>
      <c r="M1" s="118"/>
    </row>
    <row r="2" spans="1:13" s="5" customFormat="1" ht="18" x14ac:dyDescent="0.25">
      <c r="A2" s="32"/>
      <c r="B2" s="69" t="str">
        <f>'Cover Sheet'!B2</f>
        <v>SC Germany Mobility 2020-1</v>
      </c>
      <c r="C2" s="166"/>
      <c r="D2" s="70" t="str">
        <f>'Cover Sheet'!D2</f>
        <v>Calculation Date</v>
      </c>
      <c r="E2" s="71"/>
      <c r="F2" s="119">
        <f>'Cover Sheet'!F2</f>
        <v>45973</v>
      </c>
      <c r="G2" s="71"/>
      <c r="H2" s="71"/>
      <c r="I2" s="71"/>
      <c r="J2" s="74"/>
      <c r="K2" s="33"/>
      <c r="L2" s="33"/>
      <c r="M2" s="75"/>
    </row>
    <row r="3" spans="1:13" s="5" customFormat="1" ht="18" x14ac:dyDescent="0.25">
      <c r="A3" s="32"/>
      <c r="B3" s="69" t="str">
        <f>'Cover Sheet'!B3</f>
        <v>Monthly Investor Report</v>
      </c>
      <c r="C3" s="69"/>
      <c r="D3" s="78" t="str">
        <f>'Cover Sheet'!D3</f>
        <v>Payment Date</v>
      </c>
      <c r="E3" s="79"/>
      <c r="F3" s="120">
        <f>'Cover Sheet'!F3</f>
        <v>45975</v>
      </c>
      <c r="G3" s="79"/>
      <c r="H3" s="79"/>
      <c r="I3" s="79"/>
      <c r="J3" s="82"/>
      <c r="K3" s="33"/>
      <c r="L3" s="33"/>
      <c r="M3" s="75"/>
    </row>
    <row r="4" spans="1:13" s="5" customFormat="1" x14ac:dyDescent="0.25">
      <c r="A4" s="32"/>
      <c r="B4" s="121"/>
      <c r="C4" s="108"/>
      <c r="D4" s="78" t="str">
        <f>'Cover Sheet'!D4</f>
        <v>Period  No</v>
      </c>
      <c r="E4" s="79"/>
      <c r="F4" s="122">
        <f>'Cover Sheet'!F4</f>
        <v>61</v>
      </c>
      <c r="G4" s="79"/>
      <c r="H4" s="123"/>
      <c r="I4" s="79"/>
      <c r="J4" s="86"/>
      <c r="K4" s="33"/>
      <c r="L4" s="33"/>
      <c r="M4" s="75"/>
    </row>
    <row r="5" spans="1:13" s="5" customFormat="1" ht="18" x14ac:dyDescent="0.25">
      <c r="A5" s="32"/>
      <c r="B5" s="124" t="s">
        <v>189</v>
      </c>
      <c r="C5" s="87"/>
      <c r="D5" s="78" t="str">
        <f>'Cover Sheet'!D5</f>
        <v>Monthly Period</v>
      </c>
      <c r="E5" s="79"/>
      <c r="F5" s="88">
        <f>'Cover Sheet'!F5</f>
        <v>45975</v>
      </c>
      <c r="G5" s="79"/>
      <c r="H5" s="123"/>
      <c r="I5" s="79"/>
      <c r="J5" s="86"/>
      <c r="K5" s="33"/>
      <c r="L5" s="33"/>
      <c r="M5" s="75"/>
    </row>
    <row r="6" spans="1:13" s="5" customFormat="1" ht="15" customHeight="1" x14ac:dyDescent="0.25">
      <c r="A6" s="32"/>
      <c r="B6" s="89"/>
      <c r="C6" s="77"/>
      <c r="D6" s="125" t="str">
        <f>'Cover Sheet'!D6</f>
        <v>Interest Period</v>
      </c>
      <c r="E6" s="120" t="s">
        <v>33</v>
      </c>
      <c r="F6" s="120">
        <f>'Cover Sheet'!F6</f>
        <v>45944</v>
      </c>
      <c r="G6" s="120" t="s">
        <v>4</v>
      </c>
      <c r="H6" s="120">
        <f>'Cover Sheet'!H6</f>
        <v>45975</v>
      </c>
      <c r="I6" s="90" t="s">
        <v>14</v>
      </c>
      <c r="J6" s="92" t="str">
        <f>'Cover Sheet'!$J$6</f>
        <v>31 days</v>
      </c>
      <c r="K6" s="33"/>
      <c r="L6" s="33"/>
      <c r="M6" s="75"/>
    </row>
    <row r="7" spans="1:13" s="5" customFormat="1" x14ac:dyDescent="0.25">
      <c r="A7" s="32"/>
      <c r="B7" s="33"/>
      <c r="C7" s="33"/>
      <c r="D7" s="127" t="str">
        <f>'Cover Sheet'!D7</f>
        <v>Collection Period</v>
      </c>
      <c r="E7" s="128" t="s">
        <v>33</v>
      </c>
      <c r="F7" s="128" t="str">
        <f>'Cover Sheet'!F7</f>
        <v>01.10.2025</v>
      </c>
      <c r="G7" s="128" t="s">
        <v>4</v>
      </c>
      <c r="H7" s="128">
        <f>'Cover Sheet'!H7</f>
        <v>45961</v>
      </c>
      <c r="I7" s="99"/>
      <c r="J7" s="100"/>
      <c r="K7" s="33"/>
      <c r="L7" s="33"/>
      <c r="M7" s="75"/>
    </row>
    <row r="8" spans="1:13" s="5" customFormat="1" ht="13" x14ac:dyDescent="0.25">
      <c r="A8" s="32"/>
      <c r="B8" s="33"/>
      <c r="C8" s="33"/>
      <c r="D8" s="20"/>
      <c r="E8" s="103"/>
      <c r="F8" s="102"/>
      <c r="G8" s="103"/>
      <c r="H8" s="33"/>
      <c r="I8" s="129"/>
      <c r="J8" s="33"/>
      <c r="K8" s="104"/>
      <c r="L8" s="33"/>
      <c r="M8" s="75"/>
    </row>
    <row r="9" spans="1:13" s="5" customFormat="1" x14ac:dyDescent="0.25">
      <c r="A9" s="32"/>
      <c r="B9" s="33"/>
      <c r="C9" s="33"/>
      <c r="D9" s="20"/>
      <c r="E9" s="33"/>
      <c r="F9" s="33"/>
      <c r="G9" s="33"/>
      <c r="H9" s="33"/>
      <c r="I9" s="33"/>
      <c r="J9" s="33"/>
      <c r="K9" s="33"/>
      <c r="L9" s="33"/>
      <c r="M9" s="75"/>
    </row>
    <row r="10" spans="1:13" s="5" customFormat="1" x14ac:dyDescent="0.25">
      <c r="A10" s="32"/>
      <c r="B10" s="33"/>
      <c r="C10" s="33"/>
      <c r="D10" s="20"/>
      <c r="E10" s="33"/>
      <c r="F10" s="131"/>
      <c r="G10" s="33"/>
      <c r="H10" s="33"/>
      <c r="I10" s="20"/>
      <c r="J10" s="20"/>
      <c r="K10" s="33"/>
      <c r="L10" s="33"/>
      <c r="M10" s="75"/>
    </row>
    <row r="11" spans="1:13" s="5" customFormat="1" ht="12.75" customHeight="1" x14ac:dyDescent="0.25">
      <c r="A11" s="32"/>
      <c r="B11" s="132"/>
      <c r="C11" s="33"/>
      <c r="D11" s="8"/>
      <c r="E11" s="8"/>
      <c r="F11" s="8"/>
      <c r="G11" s="8"/>
      <c r="H11" s="8"/>
      <c r="I11" s="8"/>
      <c r="J11" s="8"/>
      <c r="K11" s="8"/>
      <c r="L11" s="8"/>
      <c r="M11" s="75"/>
    </row>
    <row r="12" spans="1:13" s="5" customFormat="1" ht="12.75" customHeight="1" x14ac:dyDescent="0.25">
      <c r="A12" s="32"/>
      <c r="B12" s="132"/>
      <c r="C12" s="33"/>
      <c r="D12" s="8"/>
      <c r="E12" s="8"/>
      <c r="F12" s="8"/>
      <c r="G12" s="8"/>
      <c r="H12" s="8"/>
      <c r="I12" s="8"/>
      <c r="J12" s="8"/>
      <c r="K12" s="8"/>
      <c r="L12" s="8"/>
      <c r="M12" s="75"/>
    </row>
    <row r="13" spans="1:13" s="5" customFormat="1" ht="18" x14ac:dyDescent="0.25">
      <c r="A13" s="32"/>
      <c r="B13" s="167"/>
      <c r="C13" s="20"/>
      <c r="D13" s="168"/>
      <c r="E13" s="168"/>
      <c r="F13" s="136"/>
      <c r="G13" s="136"/>
      <c r="H13" s="136"/>
      <c r="I13" s="136"/>
      <c r="J13" s="137"/>
      <c r="K13" s="137"/>
      <c r="L13" s="138"/>
      <c r="M13" s="75"/>
    </row>
    <row r="14" spans="1:13" s="5" customFormat="1" ht="14.5" x14ac:dyDescent="0.25">
      <c r="A14" s="32"/>
      <c r="B14" s="169"/>
      <c r="C14" s="170"/>
      <c r="D14" s="171"/>
      <c r="E14" s="172"/>
      <c r="F14" s="141"/>
      <c r="G14" s="141"/>
      <c r="H14" s="141"/>
      <c r="I14" s="141"/>
      <c r="J14" s="141"/>
      <c r="K14" s="142"/>
      <c r="L14" s="137"/>
      <c r="M14" s="75"/>
    </row>
    <row r="15" spans="1:13" ht="14.5" x14ac:dyDescent="0.25">
      <c r="A15" s="29"/>
      <c r="B15" s="64"/>
      <c r="C15" s="148"/>
      <c r="D15" s="143"/>
      <c r="E15" s="143"/>
      <c r="F15" s="143"/>
      <c r="G15" s="143"/>
      <c r="H15" s="143"/>
      <c r="I15" s="143"/>
      <c r="J15" s="141"/>
      <c r="K15" s="144"/>
      <c r="L15" s="144"/>
      <c r="M15" s="139"/>
    </row>
    <row r="16" spans="1:13" x14ac:dyDescent="0.25">
      <c r="A16" s="29"/>
      <c r="B16" s="64"/>
      <c r="C16" s="148"/>
      <c r="D16" s="143"/>
      <c r="E16" s="143"/>
      <c r="F16" s="143"/>
      <c r="G16" s="143"/>
      <c r="H16" s="143"/>
      <c r="I16" s="143"/>
      <c r="J16" s="143"/>
      <c r="K16" s="144"/>
      <c r="L16" s="144"/>
      <c r="M16" s="139"/>
    </row>
    <row r="17" spans="1:13" x14ac:dyDescent="0.25">
      <c r="A17" s="29"/>
      <c r="C17" s="173"/>
      <c r="D17" s="143"/>
      <c r="E17" s="143"/>
      <c r="F17" s="143"/>
      <c r="G17" s="143"/>
      <c r="H17" s="143"/>
      <c r="I17" s="143"/>
      <c r="J17" s="143"/>
      <c r="K17" s="144"/>
      <c r="L17" s="144"/>
      <c r="M17" s="139"/>
    </row>
    <row r="18" spans="1:13" x14ac:dyDescent="0.25">
      <c r="A18" s="29"/>
      <c r="B18" s="64"/>
      <c r="C18" s="148"/>
      <c r="D18" s="143"/>
      <c r="E18" s="143"/>
      <c r="F18" s="143"/>
      <c r="G18" s="143"/>
      <c r="H18" s="143"/>
      <c r="I18" s="143"/>
      <c r="J18" s="143"/>
      <c r="K18" s="144"/>
      <c r="L18" s="144"/>
      <c r="M18" s="139"/>
    </row>
    <row r="19" spans="1:13" x14ac:dyDescent="0.25">
      <c r="A19" s="29"/>
      <c r="C19" s="148"/>
      <c r="D19" s="174"/>
      <c r="E19" s="143"/>
      <c r="F19" s="143"/>
      <c r="G19" s="143"/>
      <c r="H19" s="143"/>
      <c r="I19" s="143"/>
      <c r="J19" s="143"/>
      <c r="K19" s="144"/>
      <c r="L19" s="144"/>
      <c r="M19" s="139"/>
    </row>
    <row r="20" spans="1:13" x14ac:dyDescent="0.25">
      <c r="A20" s="29"/>
      <c r="B20" s="64"/>
      <c r="C20" s="148"/>
      <c r="D20" s="143"/>
      <c r="F20" s="143"/>
      <c r="G20" s="143"/>
      <c r="H20" s="143"/>
      <c r="I20" s="143"/>
      <c r="J20" s="143"/>
      <c r="K20" s="144"/>
      <c r="L20" s="144"/>
      <c r="M20" s="139"/>
    </row>
    <row r="21" spans="1:13" x14ac:dyDescent="0.25">
      <c r="A21" s="29"/>
      <c r="B21" s="64"/>
      <c r="C21" s="148"/>
      <c r="D21" s="143"/>
      <c r="E21" s="143"/>
      <c r="F21" s="143"/>
      <c r="G21" s="143"/>
      <c r="H21" s="143"/>
      <c r="I21" s="143"/>
      <c r="J21" s="143"/>
      <c r="K21" s="144"/>
      <c r="L21" s="144"/>
      <c r="M21" s="139"/>
    </row>
    <row r="22" spans="1:13" x14ac:dyDescent="0.25">
      <c r="A22" s="29"/>
      <c r="B22" s="64"/>
      <c r="C22" s="148"/>
      <c r="D22" s="143"/>
      <c r="E22" s="143"/>
      <c r="F22" s="143"/>
      <c r="G22" s="143"/>
      <c r="H22" s="143"/>
      <c r="I22" s="143"/>
      <c r="J22" s="143"/>
      <c r="K22" s="144"/>
      <c r="L22" s="144"/>
      <c r="M22" s="139"/>
    </row>
    <row r="23" spans="1:13" x14ac:dyDescent="0.25">
      <c r="A23" s="29"/>
      <c r="B23" s="64"/>
      <c r="C23" s="148"/>
      <c r="D23" s="143"/>
      <c r="E23" s="143"/>
      <c r="F23" s="143"/>
      <c r="G23" s="143"/>
      <c r="H23" s="143"/>
      <c r="I23" s="143"/>
      <c r="J23" s="143"/>
      <c r="K23" s="144"/>
      <c r="L23" s="175"/>
      <c r="M23" s="139"/>
    </row>
    <row r="24" spans="1:13" ht="13" x14ac:dyDescent="0.25">
      <c r="A24" s="29"/>
      <c r="B24" s="13"/>
      <c r="C24" s="176"/>
      <c r="D24" s="177"/>
      <c r="E24" s="33"/>
      <c r="F24" s="33"/>
      <c r="G24" s="33"/>
      <c r="H24" s="33"/>
      <c r="I24" s="33"/>
      <c r="J24" s="143"/>
      <c r="K24" s="178"/>
      <c r="L24" s="20"/>
      <c r="M24" s="139"/>
    </row>
    <row r="25" spans="1:13" ht="18" customHeight="1" x14ac:dyDescent="0.25">
      <c r="A25" s="29"/>
      <c r="B25" s="167" t="s">
        <v>145</v>
      </c>
      <c r="C25" s="170"/>
      <c r="D25" s="976" t="s">
        <v>372</v>
      </c>
      <c r="E25" s="977"/>
      <c r="F25" s="978"/>
      <c r="G25" s="979" t="s">
        <v>256</v>
      </c>
      <c r="H25" s="980"/>
      <c r="I25" s="981"/>
      <c r="J25" s="20"/>
      <c r="K25" s="20"/>
      <c r="L25" s="20"/>
      <c r="M25" s="139"/>
    </row>
    <row r="26" spans="1:13" s="5" customFormat="1" ht="44.25" customHeight="1" x14ac:dyDescent="0.25">
      <c r="A26" s="32"/>
      <c r="B26" s="15"/>
      <c r="C26" s="8"/>
      <c r="D26" s="6" t="s">
        <v>137</v>
      </c>
      <c r="E26" s="6" t="s">
        <v>138</v>
      </c>
      <c r="F26" s="6" t="s">
        <v>139</v>
      </c>
      <c r="G26" s="6" t="s">
        <v>137</v>
      </c>
      <c r="H26" s="6" t="s">
        <v>138</v>
      </c>
      <c r="I26" s="6" t="s">
        <v>139</v>
      </c>
      <c r="J26" s="33"/>
      <c r="K26" s="33"/>
      <c r="L26" s="33"/>
      <c r="M26" s="75"/>
    </row>
    <row r="27" spans="1:13" s="5" customFormat="1" ht="15" customHeight="1" x14ac:dyDescent="0.25">
      <c r="A27" s="32"/>
      <c r="B27" s="984"/>
      <c r="C27" s="985"/>
      <c r="D27" s="16"/>
      <c r="E27" s="16"/>
      <c r="F27" s="16"/>
      <c r="G27" s="16"/>
      <c r="H27" s="16"/>
      <c r="I27" s="16"/>
      <c r="J27" s="33"/>
      <c r="K27" s="33"/>
      <c r="L27" s="33"/>
      <c r="M27" s="75"/>
    </row>
    <row r="28" spans="1:13" ht="13" x14ac:dyDescent="0.25">
      <c r="A28" s="29"/>
      <c r="B28" s="986" t="s">
        <v>140</v>
      </c>
      <c r="C28" s="987"/>
      <c r="D28" s="7" t="s">
        <v>472</v>
      </c>
      <c r="E28" s="7" t="s">
        <v>444</v>
      </c>
      <c r="F28" s="7" t="s">
        <v>445</v>
      </c>
      <c r="G28" s="7" t="s">
        <v>474</v>
      </c>
      <c r="H28" s="7" t="s">
        <v>447</v>
      </c>
      <c r="I28" s="7" t="s">
        <v>445</v>
      </c>
      <c r="J28" s="20"/>
      <c r="K28" s="20"/>
      <c r="L28" s="20"/>
      <c r="M28" s="139"/>
    </row>
    <row r="29" spans="1:13" ht="15.5" x14ac:dyDescent="0.25">
      <c r="A29" s="29"/>
      <c r="B29" s="17"/>
      <c r="C29" s="18"/>
      <c r="D29" s="19"/>
      <c r="E29" s="19"/>
      <c r="F29" s="19"/>
      <c r="G29" s="19"/>
      <c r="H29" s="19"/>
      <c r="I29" s="19"/>
      <c r="J29" s="20"/>
      <c r="K29" s="20"/>
      <c r="L29" s="20"/>
      <c r="M29" s="139"/>
    </row>
    <row r="30" spans="1:13" ht="13" x14ac:dyDescent="0.25">
      <c r="A30" s="29"/>
      <c r="B30" s="982" t="s">
        <v>141</v>
      </c>
      <c r="C30" s="983"/>
      <c r="D30" s="7" t="s">
        <v>472</v>
      </c>
      <c r="E30" s="7" t="s">
        <v>444</v>
      </c>
      <c r="F30" s="7" t="s">
        <v>445</v>
      </c>
      <c r="G30" s="7" t="s">
        <v>474</v>
      </c>
      <c r="H30" s="7" t="s">
        <v>447</v>
      </c>
      <c r="I30" s="7" t="s">
        <v>445</v>
      </c>
      <c r="J30" s="20"/>
      <c r="K30" s="20"/>
      <c r="L30" s="20"/>
      <c r="M30" s="139"/>
    </row>
    <row r="31" spans="1:13" s="20" customFormat="1" ht="13" x14ac:dyDescent="0.25">
      <c r="A31" s="29"/>
      <c r="B31" s="179"/>
      <c r="C31" s="179"/>
      <c r="D31" s="7"/>
      <c r="E31" s="7"/>
      <c r="F31" s="7"/>
      <c r="G31" s="7"/>
      <c r="H31" s="7"/>
      <c r="I31" s="7"/>
      <c r="M31" s="139"/>
    </row>
    <row r="32" spans="1:13" s="20" customFormat="1" ht="13" x14ac:dyDescent="0.25">
      <c r="A32" s="29"/>
      <c r="B32" s="982" t="s">
        <v>118</v>
      </c>
      <c r="C32" s="983"/>
      <c r="D32" s="7" t="s">
        <v>443</v>
      </c>
      <c r="E32" s="7" t="s">
        <v>444</v>
      </c>
      <c r="F32" s="7" t="s">
        <v>445</v>
      </c>
      <c r="G32" s="7" t="s">
        <v>446</v>
      </c>
      <c r="H32" s="7" t="s">
        <v>447</v>
      </c>
      <c r="I32" s="7" t="s">
        <v>445</v>
      </c>
      <c r="M32" s="139"/>
    </row>
    <row r="33" spans="1:13" s="20" customFormat="1" ht="15.5" x14ac:dyDescent="0.25">
      <c r="A33" s="29"/>
      <c r="B33" s="180"/>
      <c r="D33" s="21"/>
      <c r="E33" s="21"/>
      <c r="F33" s="21"/>
      <c r="G33" s="21"/>
      <c r="H33" s="21"/>
      <c r="I33" s="21"/>
      <c r="M33" s="139"/>
    </row>
    <row r="34" spans="1:13" s="20" customFormat="1" ht="15.5" x14ac:dyDescent="0.25">
      <c r="A34" s="29"/>
      <c r="B34" s="14"/>
      <c r="D34" s="8"/>
      <c r="E34" s="8"/>
      <c r="F34" s="8"/>
      <c r="G34" s="8"/>
      <c r="H34" s="8"/>
      <c r="I34" s="8"/>
      <c r="J34" s="8"/>
      <c r="K34" s="8"/>
      <c r="L34" s="8"/>
      <c r="M34" s="139"/>
    </row>
    <row r="35" spans="1:13" s="20" customFormat="1" ht="15.5" x14ac:dyDescent="0.25">
      <c r="A35" s="29"/>
      <c r="C35" s="12"/>
      <c r="D35" s="8"/>
      <c r="E35" s="8"/>
      <c r="F35" s="8"/>
      <c r="G35" s="8"/>
      <c r="H35" s="8"/>
      <c r="I35" s="8"/>
      <c r="J35" s="8"/>
      <c r="K35" s="8"/>
      <c r="L35" s="8"/>
      <c r="M35" s="139"/>
    </row>
    <row r="36" spans="1:13" s="20" customFormat="1" ht="15.5" x14ac:dyDescent="0.25">
      <c r="A36" s="35"/>
      <c r="B36" s="36" t="s">
        <v>475</v>
      </c>
      <c r="C36" s="10"/>
      <c r="D36" s="11"/>
      <c r="E36" s="11"/>
      <c r="F36" s="11"/>
      <c r="G36" s="11"/>
      <c r="H36" s="11"/>
      <c r="I36" s="11"/>
      <c r="J36" s="11"/>
      <c r="K36" s="11"/>
      <c r="L36" s="11"/>
      <c r="M36" s="151"/>
    </row>
    <row r="37" spans="1:13" s="20" customFormat="1" ht="15.5" x14ac:dyDescent="0.25">
      <c r="A37" s="67"/>
      <c r="C37" s="12"/>
      <c r="D37" s="8"/>
      <c r="E37" s="8"/>
      <c r="F37" s="8"/>
      <c r="G37" s="8"/>
      <c r="H37" s="8"/>
      <c r="I37" s="8"/>
      <c r="J37" s="8"/>
      <c r="K37" s="8"/>
      <c r="L37" s="8"/>
    </row>
    <row r="38" spans="1:13" s="20" customFormat="1" ht="15.5" x14ac:dyDescent="0.25">
      <c r="C38" s="12"/>
      <c r="D38" s="8"/>
      <c r="E38" s="8"/>
      <c r="F38" s="8"/>
      <c r="G38" s="8"/>
      <c r="H38" s="8"/>
      <c r="I38" s="8"/>
      <c r="J38" s="8"/>
      <c r="K38" s="8"/>
      <c r="L38" s="8"/>
    </row>
    <row r="39" spans="1:13" s="20" customFormat="1" ht="15.5" x14ac:dyDescent="0.25">
      <c r="C39" s="12"/>
      <c r="D39" s="8"/>
      <c r="E39" s="8"/>
      <c r="F39" s="8"/>
      <c r="G39" s="8"/>
      <c r="H39" s="8"/>
      <c r="I39" s="8"/>
      <c r="J39" s="8"/>
      <c r="K39" s="8"/>
      <c r="L39" s="8"/>
    </row>
    <row r="40" spans="1:13" s="20" customFormat="1" x14ac:dyDescent="0.25">
      <c r="B40" s="13"/>
      <c r="C40" s="12"/>
      <c r="D40" s="152"/>
      <c r="E40" s="12"/>
      <c r="F40" s="153"/>
      <c r="G40" s="154"/>
      <c r="H40" s="153"/>
      <c r="I40" s="138"/>
    </row>
    <row r="41" spans="1:13" s="20" customFormat="1" x14ac:dyDescent="0.25">
      <c r="B41" s="13"/>
      <c r="C41" s="12"/>
      <c r="D41" s="152"/>
      <c r="E41" s="12"/>
      <c r="F41" s="153"/>
      <c r="G41" s="154"/>
      <c r="H41" s="153"/>
      <c r="I41" s="138"/>
    </row>
    <row r="42" spans="1:13" s="20" customFormat="1" x14ac:dyDescent="0.25">
      <c r="B42" s="13"/>
      <c r="C42" s="12"/>
      <c r="D42" s="152"/>
      <c r="E42" s="12"/>
      <c r="F42" s="153"/>
      <c r="G42" s="154"/>
      <c r="H42" s="153"/>
      <c r="I42" s="138"/>
    </row>
    <row r="43" spans="1:13" s="20" customFormat="1" x14ac:dyDescent="0.25">
      <c r="B43" s="13"/>
      <c r="C43" s="12"/>
      <c r="D43" s="152"/>
      <c r="E43" s="12"/>
      <c r="F43" s="153"/>
      <c r="G43" s="154"/>
      <c r="H43" s="153"/>
      <c r="I43" s="138"/>
    </row>
    <row r="44" spans="1:13" s="20" customFormat="1" x14ac:dyDescent="0.25">
      <c r="B44" s="13"/>
      <c r="C44" s="12"/>
      <c r="D44" s="152"/>
      <c r="E44" s="12"/>
      <c r="F44" s="153"/>
      <c r="G44" s="154"/>
      <c r="H44" s="153"/>
      <c r="I44" s="138"/>
    </row>
    <row r="45" spans="1:13" s="20" customFormat="1" x14ac:dyDescent="0.25">
      <c r="B45" s="13"/>
      <c r="C45" s="12"/>
      <c r="D45" s="152"/>
      <c r="E45" s="12"/>
      <c r="F45" s="153"/>
      <c r="G45" s="154"/>
      <c r="H45" s="153"/>
      <c r="I45" s="138"/>
    </row>
    <row r="46" spans="1:13" s="20" customFormat="1" x14ac:dyDescent="0.25">
      <c r="B46" s="13"/>
      <c r="C46" s="12"/>
      <c r="D46" s="152"/>
      <c r="E46" s="12"/>
      <c r="F46" s="153"/>
      <c r="G46" s="154"/>
      <c r="H46" s="153"/>
      <c r="I46" s="138"/>
    </row>
    <row r="47" spans="1:13" s="20" customFormat="1" x14ac:dyDescent="0.25">
      <c r="B47" s="13"/>
      <c r="C47" s="12"/>
      <c r="D47" s="152"/>
      <c r="E47" s="12"/>
      <c r="F47" s="153"/>
      <c r="G47" s="154"/>
      <c r="H47" s="153"/>
      <c r="I47" s="138"/>
    </row>
    <row r="48" spans="1:13" s="20" customFormat="1" x14ac:dyDescent="0.25">
      <c r="B48" s="13"/>
      <c r="C48" s="12"/>
      <c r="D48" s="152"/>
      <c r="E48" s="12"/>
      <c r="F48" s="153"/>
      <c r="G48" s="154"/>
      <c r="H48" s="153"/>
      <c r="I48" s="138"/>
    </row>
    <row r="49" spans="2:9" s="20" customFormat="1" x14ac:dyDescent="0.25">
      <c r="B49" s="13"/>
      <c r="C49" s="12"/>
      <c r="D49" s="152"/>
      <c r="E49" s="12"/>
      <c r="F49" s="153"/>
      <c r="G49" s="154"/>
      <c r="H49" s="153"/>
      <c r="I49" s="138"/>
    </row>
    <row r="50" spans="2:9" s="20" customFormat="1" x14ac:dyDescent="0.25">
      <c r="B50" s="13"/>
      <c r="C50" s="12"/>
      <c r="D50" s="152"/>
      <c r="E50" s="12"/>
      <c r="F50" s="153"/>
      <c r="G50" s="154"/>
      <c r="H50" s="153"/>
      <c r="I50" s="138"/>
    </row>
    <row r="51" spans="2:9" s="20" customFormat="1" x14ac:dyDescent="0.25">
      <c r="B51" s="13"/>
      <c r="C51" s="12"/>
      <c r="D51" s="152"/>
      <c r="E51" s="12"/>
      <c r="F51" s="153"/>
      <c r="G51" s="154"/>
      <c r="H51" s="153"/>
      <c r="I51" s="138"/>
    </row>
    <row r="52" spans="2:9" s="20" customFormat="1" x14ac:dyDescent="0.25">
      <c r="B52" s="13"/>
      <c r="C52" s="12"/>
      <c r="D52" s="152"/>
      <c r="E52" s="12"/>
      <c r="F52" s="153"/>
      <c r="G52" s="154"/>
      <c r="H52" s="153"/>
      <c r="I52" s="138"/>
    </row>
    <row r="53" spans="2:9" s="20" customFormat="1" x14ac:dyDescent="0.25">
      <c r="B53" s="13"/>
      <c r="C53" s="12"/>
      <c r="D53" s="152"/>
      <c r="E53" s="12"/>
      <c r="F53" s="153"/>
      <c r="G53" s="154"/>
      <c r="H53" s="153"/>
      <c r="I53" s="138"/>
    </row>
    <row r="54" spans="2:9" s="20" customFormat="1" x14ac:dyDescent="0.25">
      <c r="B54" s="13"/>
      <c r="C54" s="12"/>
      <c r="D54" s="152"/>
      <c r="E54" s="12"/>
      <c r="F54" s="153"/>
      <c r="G54" s="154"/>
      <c r="H54" s="153"/>
      <c r="I54" s="138"/>
    </row>
    <row r="55" spans="2:9" s="20" customFormat="1" ht="15.5" x14ac:dyDescent="0.25">
      <c r="B55" s="14"/>
      <c r="C55" s="12"/>
      <c r="D55" s="152"/>
      <c r="E55" s="12"/>
      <c r="F55" s="153"/>
      <c r="G55" s="154"/>
      <c r="H55" s="153"/>
      <c r="I55" s="138"/>
    </row>
    <row r="56" spans="2:9" s="20" customFormat="1" ht="15.5" x14ac:dyDescent="0.25">
      <c r="B56" s="14"/>
      <c r="C56" s="12"/>
      <c r="D56" s="155"/>
      <c r="E56" s="156"/>
      <c r="F56" s="181"/>
      <c r="G56" s="158"/>
      <c r="H56" s="181"/>
      <c r="I56" s="138"/>
    </row>
    <row r="57" spans="2:9" s="20" customFormat="1" ht="15.5" x14ac:dyDescent="0.25">
      <c r="B57" s="14"/>
      <c r="C57" s="12"/>
      <c r="D57" s="155"/>
      <c r="E57" s="155"/>
      <c r="F57" s="155"/>
      <c r="G57" s="155"/>
      <c r="H57" s="155"/>
      <c r="I57" s="138"/>
    </row>
    <row r="58" spans="2:9" s="20" customFormat="1" ht="15.5" x14ac:dyDescent="0.25">
      <c r="B58" s="14"/>
      <c r="C58" s="12"/>
      <c r="D58" s="155"/>
      <c r="E58" s="155"/>
      <c r="F58" s="155"/>
      <c r="G58" s="155"/>
      <c r="H58" s="155"/>
      <c r="I58" s="138"/>
    </row>
    <row r="59" spans="2:9" s="20" customFormat="1" ht="15.5" x14ac:dyDescent="0.25">
      <c r="B59" s="14"/>
      <c r="C59" s="12"/>
      <c r="D59" s="159"/>
      <c r="E59" s="182"/>
      <c r="F59" s="155"/>
      <c r="G59" s="155"/>
      <c r="H59" s="155"/>
      <c r="I59" s="138"/>
    </row>
    <row r="60" spans="2:9" s="20" customFormat="1" x14ac:dyDescent="0.25">
      <c r="B60" s="13"/>
      <c r="C60" s="12"/>
      <c r="D60" s="156"/>
      <c r="E60" s="182"/>
      <c r="F60" s="155"/>
      <c r="G60" s="155"/>
      <c r="H60" s="155"/>
      <c r="I60" s="138"/>
    </row>
    <row r="61" spans="2:9" s="20" customFormat="1" x14ac:dyDescent="0.25">
      <c r="B61" s="13"/>
      <c r="C61" s="12"/>
      <c r="D61" s="155"/>
      <c r="E61" s="182"/>
      <c r="F61" s="155"/>
      <c r="G61" s="155"/>
      <c r="H61" s="155"/>
      <c r="I61" s="138"/>
    </row>
    <row r="62" spans="2:9" s="20" customFormat="1" ht="14" x14ac:dyDescent="0.25">
      <c r="B62" s="155"/>
      <c r="C62" s="156"/>
      <c r="D62" s="161"/>
      <c r="E62" s="161"/>
      <c r="F62" s="161"/>
      <c r="G62" s="161"/>
      <c r="H62" s="161"/>
      <c r="I62" s="138"/>
    </row>
    <row r="63" spans="2:9" s="20" customFormat="1" ht="14" x14ac:dyDescent="0.25">
      <c r="B63" s="33"/>
      <c r="C63" s="33"/>
      <c r="D63" s="161"/>
      <c r="E63" s="161"/>
      <c r="F63" s="161"/>
      <c r="G63" s="161"/>
      <c r="H63" s="161"/>
      <c r="I63" s="138"/>
    </row>
    <row r="64" spans="2:9" s="20" customFormat="1" ht="14" x14ac:dyDescent="0.25">
      <c r="B64" s="33"/>
      <c r="C64" s="33"/>
      <c r="D64" s="162"/>
      <c r="E64" s="183"/>
      <c r="F64" s="161"/>
      <c r="G64" s="161"/>
      <c r="H64" s="161"/>
      <c r="I64" s="138"/>
    </row>
    <row r="65" spans="2:9" s="20" customFormat="1" ht="14" x14ac:dyDescent="0.25">
      <c r="B65" s="159"/>
      <c r="C65" s="182"/>
      <c r="D65" s="164"/>
      <c r="E65" s="183"/>
      <c r="F65" s="161"/>
      <c r="G65" s="161"/>
      <c r="H65" s="161"/>
      <c r="I65" s="138"/>
    </row>
    <row r="66" spans="2:9" s="20" customFormat="1" ht="14" x14ac:dyDescent="0.25">
      <c r="B66" s="165"/>
      <c r="C66" s="182"/>
      <c r="D66" s="161"/>
      <c r="E66" s="183"/>
      <c r="F66" s="161"/>
      <c r="G66" s="161"/>
      <c r="H66" s="161"/>
      <c r="I66" s="138"/>
    </row>
    <row r="67" spans="2:9" s="20" customFormat="1" x14ac:dyDescent="0.25">
      <c r="C67" s="182"/>
      <c r="I67" s="138"/>
    </row>
    <row r="68" spans="2:9" s="20" customFormat="1" x14ac:dyDescent="0.25">
      <c r="I68" s="138"/>
    </row>
    <row r="69" spans="2:9" s="20" customFormat="1" x14ac:dyDescent="0.25">
      <c r="I69" s="138"/>
    </row>
    <row r="70" spans="2:9" s="20" customFormat="1" x14ac:dyDescent="0.25">
      <c r="I70" s="138"/>
    </row>
    <row r="71" spans="2:9" s="20" customFormat="1" x14ac:dyDescent="0.25">
      <c r="I71" s="138"/>
    </row>
    <row r="72" spans="2:9" s="20" customFormat="1" x14ac:dyDescent="0.25">
      <c r="I72" s="138"/>
    </row>
    <row r="73" spans="2:9" s="20" customFormat="1" x14ac:dyDescent="0.25">
      <c r="I73" s="138"/>
    </row>
    <row r="74" spans="2:9" s="20" customFormat="1" x14ac:dyDescent="0.25">
      <c r="I74" s="138"/>
    </row>
    <row r="75" spans="2:9" s="20" customFormat="1" x14ac:dyDescent="0.25">
      <c r="I75" s="138"/>
    </row>
    <row r="76" spans="2:9" s="20" customFormat="1" x14ac:dyDescent="0.25">
      <c r="I76" s="138"/>
    </row>
    <row r="77" spans="2:9" s="20" customFormat="1" x14ac:dyDescent="0.25">
      <c r="I77" s="138"/>
    </row>
    <row r="78" spans="2:9" s="20" customFormat="1" x14ac:dyDescent="0.25">
      <c r="I78" s="138"/>
    </row>
    <row r="79" spans="2:9" s="20" customFormat="1" x14ac:dyDescent="0.25">
      <c r="I79" s="138"/>
    </row>
    <row r="80" spans="2:9" s="20" customFormat="1" x14ac:dyDescent="0.25">
      <c r="I80" s="138"/>
    </row>
    <row r="81" spans="9:9" s="20" customFormat="1" x14ac:dyDescent="0.25">
      <c r="I81" s="138"/>
    </row>
    <row r="82" spans="9:9" s="20" customFormat="1" x14ac:dyDescent="0.25">
      <c r="I82" s="138"/>
    </row>
    <row r="83" spans="9:9" s="20" customFormat="1" x14ac:dyDescent="0.25">
      <c r="I83" s="138"/>
    </row>
    <row r="84" spans="9:9" s="20" customFormat="1" x14ac:dyDescent="0.25">
      <c r="I84" s="138"/>
    </row>
    <row r="85" spans="9:9" s="20" customFormat="1" x14ac:dyDescent="0.25">
      <c r="I85" s="138"/>
    </row>
    <row r="86" spans="9:9" s="20" customFormat="1" x14ac:dyDescent="0.25">
      <c r="I86" s="138"/>
    </row>
    <row r="87" spans="9:9" s="20" customFormat="1" x14ac:dyDescent="0.25">
      <c r="I87" s="138"/>
    </row>
    <row r="88" spans="9:9" s="20" customFormat="1" x14ac:dyDescent="0.25">
      <c r="I88" s="138"/>
    </row>
    <row r="89" spans="9:9" s="20" customFormat="1" x14ac:dyDescent="0.25">
      <c r="I89" s="138"/>
    </row>
    <row r="90" spans="9:9" s="20" customFormat="1" x14ac:dyDescent="0.25">
      <c r="I90" s="138"/>
    </row>
    <row r="91" spans="9:9" s="20" customFormat="1" x14ac:dyDescent="0.25">
      <c r="I91" s="138"/>
    </row>
    <row r="92" spans="9:9" s="20" customFormat="1" x14ac:dyDescent="0.25">
      <c r="I92" s="138"/>
    </row>
    <row r="93" spans="9:9" s="20" customFormat="1" x14ac:dyDescent="0.25">
      <c r="I93" s="138"/>
    </row>
    <row r="94" spans="9:9" s="20" customFormat="1" x14ac:dyDescent="0.25">
      <c r="I94" s="138"/>
    </row>
    <row r="95" spans="9:9" s="20" customFormat="1" x14ac:dyDescent="0.25">
      <c r="I95" s="138"/>
    </row>
    <row r="96" spans="9: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row r="287" spans="9:9" s="20" customFormat="1" x14ac:dyDescent="0.25"/>
    <row r="288" spans="9:9"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sheetData>
  <mergeCells count="6">
    <mergeCell ref="B32:C32"/>
    <mergeCell ref="G25:I25"/>
    <mergeCell ref="B27:C27"/>
    <mergeCell ref="B28:C28"/>
    <mergeCell ref="B30:C30"/>
    <mergeCell ref="D25:F25"/>
  </mergeCells>
  <phoneticPr fontId="5" type="noConversion"/>
  <pageMargins left="0.70866141732283472" right="0.70866141732283472" top="1.0236220472440944" bottom="1.0236220472440944" header="0.39370078740157483" footer="0.39370078740157483"/>
  <pageSetup paperSize="9" scale="84"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2">
    <pageSetUpPr fitToPage="1"/>
  </sheetPr>
  <dimension ref="A1:P2241"/>
  <sheetViews>
    <sheetView view="pageBreakPreview" zoomScale="70" zoomScaleNormal="70" zoomScaleSheetLayoutView="70" workbookViewId="0">
      <selection activeCell="B3" sqref="B3"/>
    </sheetView>
  </sheetViews>
  <sheetFormatPr baseColWidth="10" defaultColWidth="9.1796875" defaultRowHeight="12.5" x14ac:dyDescent="0.25"/>
  <cols>
    <col min="1" max="1" width="1.1796875" style="4" customWidth="1"/>
    <col min="2" max="2" width="40.54296875" style="4" customWidth="1"/>
    <col min="3" max="3" width="8.81640625" style="4" customWidth="1"/>
    <col min="4" max="4" width="15.81640625" style="4" customWidth="1"/>
    <col min="5" max="5" width="12.1796875" style="4" customWidth="1"/>
    <col min="6" max="6" width="10.1796875" style="4" customWidth="1"/>
    <col min="7" max="7" width="10.81640625" style="4" customWidth="1"/>
    <col min="8" max="8" width="14.81640625" style="4" customWidth="1"/>
    <col min="9" max="9" width="13" style="4" customWidth="1"/>
    <col min="10" max="10" width="16.1796875" style="4" customWidth="1"/>
    <col min="11" max="11" width="13" style="4" customWidth="1"/>
    <col min="12" max="12" width="15.1796875" style="4" customWidth="1"/>
    <col min="13" max="13" width="8" style="4" customWidth="1"/>
    <col min="14" max="14" width="22.81640625" style="4" customWidth="1"/>
    <col min="15" max="16384" width="9.1796875" style="4"/>
  </cols>
  <sheetData>
    <row r="1" spans="1:16" ht="6" customHeight="1" x14ac:dyDescent="0.25">
      <c r="A1" s="49"/>
      <c r="B1" s="67"/>
      <c r="C1" s="67"/>
      <c r="D1" s="67"/>
      <c r="E1" s="67"/>
      <c r="F1" s="67"/>
      <c r="G1" s="67"/>
      <c r="H1" s="67"/>
      <c r="I1" s="67"/>
      <c r="J1" s="67"/>
      <c r="K1" s="67"/>
      <c r="L1" s="67"/>
      <c r="M1" s="67"/>
      <c r="N1" s="118"/>
      <c r="O1" s="29"/>
      <c r="P1" s="20"/>
    </row>
    <row r="2" spans="1:16" s="5" customFormat="1" ht="18" x14ac:dyDescent="0.25">
      <c r="A2" s="32"/>
      <c r="B2" s="69" t="str">
        <f>'Cover Sheet'!B2</f>
        <v>SC Germany Mobility 2020-1</v>
      </c>
      <c r="C2" s="69"/>
      <c r="D2" s="70" t="str">
        <f>'Cover Sheet'!D2</f>
        <v>Calculation Date</v>
      </c>
      <c r="E2" s="71"/>
      <c r="F2" s="119">
        <f>'Cover Sheet'!F2</f>
        <v>45973</v>
      </c>
      <c r="G2" s="71"/>
      <c r="H2" s="71"/>
      <c r="I2" s="71"/>
      <c r="J2" s="74"/>
      <c r="K2" s="8"/>
      <c r="L2" s="8"/>
      <c r="M2" s="8"/>
      <c r="N2" s="75"/>
      <c r="O2" s="33"/>
      <c r="P2" s="33"/>
    </row>
    <row r="3" spans="1:16" s="5" customFormat="1" ht="18" x14ac:dyDescent="0.25">
      <c r="A3" s="32"/>
      <c r="B3" s="69" t="str">
        <f>'Cover Sheet'!B3</f>
        <v>Monthly Investor Report</v>
      </c>
      <c r="C3" s="69"/>
      <c r="D3" s="78" t="str">
        <f>'Cover Sheet'!D3</f>
        <v>Payment Date</v>
      </c>
      <c r="E3" s="79"/>
      <c r="F3" s="120">
        <f>'Cover Sheet'!F3</f>
        <v>45975</v>
      </c>
      <c r="G3" s="79"/>
      <c r="H3" s="79"/>
      <c r="I3" s="79"/>
      <c r="J3" s="82"/>
      <c r="K3" s="8"/>
      <c r="L3" s="8"/>
      <c r="M3" s="8"/>
      <c r="N3" s="75"/>
      <c r="O3" s="33"/>
      <c r="P3" s="33"/>
    </row>
    <row r="4" spans="1:16" s="5" customFormat="1" ht="15.5" x14ac:dyDescent="0.25">
      <c r="A4" s="32"/>
      <c r="B4" s="121"/>
      <c r="C4" s="108"/>
      <c r="D4" s="78" t="str">
        <f>'Cover Sheet'!D4</f>
        <v>Period  No</v>
      </c>
      <c r="E4" s="79"/>
      <c r="F4" s="122">
        <f>'Cover Sheet'!F4</f>
        <v>61</v>
      </c>
      <c r="G4" s="79"/>
      <c r="H4" s="123"/>
      <c r="I4" s="79"/>
      <c r="J4" s="86"/>
      <c r="K4" s="8"/>
      <c r="L4" s="8"/>
      <c r="M4" s="8"/>
      <c r="N4" s="75"/>
      <c r="O4" s="33"/>
      <c r="P4" s="33"/>
    </row>
    <row r="5" spans="1:16" s="5" customFormat="1" ht="18" x14ac:dyDescent="0.25">
      <c r="A5" s="32"/>
      <c r="B5" s="124" t="s">
        <v>191</v>
      </c>
      <c r="C5" s="87"/>
      <c r="D5" s="78" t="str">
        <f>'Cover Sheet'!D5</f>
        <v>Monthly Period</v>
      </c>
      <c r="E5" s="79"/>
      <c r="F5" s="88">
        <f>'Cover Sheet'!F5</f>
        <v>45975</v>
      </c>
      <c r="G5" s="79"/>
      <c r="H5" s="123"/>
      <c r="I5" s="79"/>
      <c r="J5" s="86"/>
      <c r="K5" s="8"/>
      <c r="L5" s="8"/>
      <c r="M5" s="8"/>
      <c r="N5" s="75"/>
      <c r="O5" s="33"/>
      <c r="P5" s="33"/>
    </row>
    <row r="6" spans="1:16" s="5" customFormat="1" ht="15" customHeight="1" x14ac:dyDescent="0.25">
      <c r="A6" s="32"/>
      <c r="B6" s="89"/>
      <c r="C6" s="77"/>
      <c r="D6" s="125" t="str">
        <f>'Cover Sheet'!D6</f>
        <v>Interest Period</v>
      </c>
      <c r="E6" s="120" t="s">
        <v>33</v>
      </c>
      <c r="F6" s="120">
        <f>'Cover Sheet'!F6</f>
        <v>45944</v>
      </c>
      <c r="G6" s="120" t="s">
        <v>4</v>
      </c>
      <c r="H6" s="120">
        <f>'Cover Sheet'!H6</f>
        <v>45975</v>
      </c>
      <c r="I6" s="90" t="s">
        <v>14</v>
      </c>
      <c r="J6" s="92" t="str">
        <f>'Cover Sheet'!$J$6</f>
        <v>31 days</v>
      </c>
      <c r="K6" s="8"/>
      <c r="L6" s="8"/>
      <c r="M6" s="8"/>
      <c r="N6" s="126"/>
      <c r="O6" s="33"/>
      <c r="P6" s="33"/>
    </row>
    <row r="7" spans="1:16" s="5" customFormat="1" ht="15.5" x14ac:dyDescent="0.25">
      <c r="A7" s="32"/>
      <c r="B7" s="33"/>
      <c r="C7" s="33"/>
      <c r="D7" s="127" t="str">
        <f>'Cover Sheet'!D7</f>
        <v>Collection Period</v>
      </c>
      <c r="E7" s="128" t="s">
        <v>33</v>
      </c>
      <c r="F7" s="128" t="str">
        <f>'Cover Sheet'!F7</f>
        <v>01.10.2025</v>
      </c>
      <c r="G7" s="128" t="s">
        <v>4</v>
      </c>
      <c r="H7" s="128">
        <f>'Cover Sheet'!H7</f>
        <v>45961</v>
      </c>
      <c r="I7" s="99"/>
      <c r="J7" s="100"/>
      <c r="K7" s="8"/>
      <c r="L7" s="8"/>
      <c r="M7" s="8"/>
      <c r="N7" s="75"/>
      <c r="O7" s="33"/>
      <c r="P7" s="33"/>
    </row>
    <row r="8" spans="1:16" s="5" customFormat="1" ht="13" x14ac:dyDescent="0.25">
      <c r="A8" s="32"/>
      <c r="B8" s="33"/>
      <c r="C8" s="33"/>
      <c r="D8" s="20"/>
      <c r="E8" s="103"/>
      <c r="F8" s="102"/>
      <c r="G8" s="103"/>
      <c r="H8" s="33"/>
      <c r="I8" s="129"/>
      <c r="J8" s="33"/>
      <c r="K8" s="104"/>
      <c r="L8" s="33"/>
      <c r="M8" s="33"/>
      <c r="N8" s="75"/>
      <c r="O8" s="33"/>
      <c r="P8" s="33"/>
    </row>
    <row r="9" spans="1:16" s="5" customFormat="1" ht="13" x14ac:dyDescent="0.25">
      <c r="A9" s="32"/>
      <c r="B9" s="33"/>
      <c r="C9" s="33"/>
      <c r="D9" s="20"/>
      <c r="E9" s="33"/>
      <c r="F9" s="33"/>
      <c r="G9" s="33"/>
      <c r="H9" s="33"/>
      <c r="I9" s="33"/>
      <c r="J9" s="33"/>
      <c r="K9" s="33"/>
      <c r="L9" s="33"/>
      <c r="M9" s="33"/>
      <c r="N9" s="130"/>
      <c r="O9" s="33"/>
      <c r="P9" s="33"/>
    </row>
    <row r="10" spans="1:16" s="5" customFormat="1" x14ac:dyDescent="0.25">
      <c r="A10" s="32"/>
      <c r="B10" s="33"/>
      <c r="C10" s="33"/>
      <c r="D10" s="20"/>
      <c r="E10" s="33"/>
      <c r="F10" s="131"/>
      <c r="G10" s="33"/>
      <c r="H10" s="33"/>
      <c r="I10" s="20"/>
      <c r="J10" s="20"/>
      <c r="K10" s="33"/>
      <c r="L10" s="33"/>
      <c r="M10" s="33"/>
      <c r="N10" s="75"/>
      <c r="O10" s="33"/>
      <c r="P10" s="33"/>
    </row>
    <row r="11" spans="1:16" s="5" customFormat="1" ht="12.75" customHeight="1" x14ac:dyDescent="0.25">
      <c r="A11" s="32"/>
      <c r="B11" s="132"/>
      <c r="C11" s="33"/>
      <c r="D11" s="8"/>
      <c r="E11" s="8"/>
      <c r="F11" s="8"/>
      <c r="G11" s="8"/>
      <c r="H11" s="8"/>
      <c r="I11" s="8"/>
      <c r="J11" s="8"/>
      <c r="K11" s="8"/>
      <c r="L11" s="8"/>
      <c r="M11" s="8"/>
      <c r="N11" s="133"/>
      <c r="O11" s="33"/>
      <c r="P11" s="33"/>
    </row>
    <row r="12" spans="1:16" s="5" customFormat="1" ht="12.75" customHeight="1" x14ac:dyDescent="0.25">
      <c r="A12" s="32"/>
      <c r="B12" s="132"/>
      <c r="C12" s="33"/>
      <c r="D12" s="8"/>
      <c r="E12" s="8"/>
      <c r="F12" s="8"/>
      <c r="G12" s="8"/>
      <c r="H12" s="8"/>
      <c r="I12" s="8"/>
      <c r="J12" s="8"/>
      <c r="K12" s="8"/>
      <c r="L12" s="8"/>
      <c r="M12" s="8"/>
      <c r="N12" s="133"/>
      <c r="O12" s="33"/>
      <c r="P12" s="33"/>
    </row>
    <row r="13" spans="1:16" s="5" customFormat="1" ht="12.75" customHeight="1" x14ac:dyDescent="0.25">
      <c r="A13" s="32"/>
      <c r="B13" s="134" t="s">
        <v>214</v>
      </c>
      <c r="C13" s="135"/>
      <c r="D13" s="135" t="s">
        <v>215</v>
      </c>
      <c r="E13" s="135"/>
      <c r="F13" s="8"/>
      <c r="G13" s="8"/>
      <c r="H13" s="8"/>
      <c r="I13" s="8"/>
      <c r="J13" s="8"/>
      <c r="K13" s="8"/>
      <c r="L13" s="8"/>
      <c r="M13" s="8"/>
      <c r="N13" s="133"/>
      <c r="O13" s="33"/>
      <c r="P13" s="33"/>
    </row>
    <row r="14" spans="1:16" s="5" customFormat="1" ht="12.75" customHeight="1" x14ac:dyDescent="0.25">
      <c r="A14" s="32"/>
      <c r="B14" s="135"/>
      <c r="C14" s="135"/>
      <c r="D14" s="135" t="s">
        <v>216</v>
      </c>
      <c r="E14" s="135"/>
      <c r="F14" s="136"/>
      <c r="G14" s="136"/>
      <c r="H14" s="136"/>
      <c r="I14" s="136"/>
      <c r="J14" s="137"/>
      <c r="K14" s="137"/>
      <c r="L14" s="138"/>
      <c r="M14" s="138"/>
      <c r="N14" s="139"/>
      <c r="P14" s="140"/>
    </row>
    <row r="15" spans="1:16" s="5" customFormat="1" ht="13.5" customHeight="1" x14ac:dyDescent="0.25">
      <c r="A15" s="32"/>
      <c r="B15" s="135"/>
      <c r="C15" s="135"/>
      <c r="D15" s="135"/>
      <c r="E15" s="135"/>
      <c r="F15" s="141"/>
      <c r="G15" s="141"/>
      <c r="H15" s="141"/>
      <c r="I15" s="141"/>
      <c r="J15" s="141"/>
      <c r="K15" s="142"/>
      <c r="L15" s="137"/>
      <c r="M15" s="137"/>
      <c r="N15" s="139"/>
      <c r="P15" s="140"/>
    </row>
    <row r="16" spans="1:16" ht="13.5" customHeight="1" x14ac:dyDescent="0.25">
      <c r="A16" s="29"/>
      <c r="B16" s="134" t="s">
        <v>217</v>
      </c>
      <c r="C16" s="135"/>
      <c r="D16" s="135" t="s">
        <v>218</v>
      </c>
      <c r="E16" s="135"/>
      <c r="F16" s="143"/>
      <c r="G16" s="143"/>
      <c r="H16" s="143"/>
      <c r="I16" s="143"/>
      <c r="J16" s="141"/>
      <c r="K16" s="144"/>
      <c r="L16" s="144"/>
      <c r="M16" s="144"/>
      <c r="N16" s="139"/>
      <c r="P16" s="140"/>
    </row>
    <row r="17" spans="1:16" x14ac:dyDescent="0.25">
      <c r="A17" s="29"/>
      <c r="B17" s="135"/>
      <c r="C17" s="135"/>
      <c r="D17" s="135"/>
      <c r="E17" s="135"/>
      <c r="F17" s="143"/>
      <c r="G17" s="143"/>
      <c r="H17" s="143"/>
      <c r="I17" s="143"/>
      <c r="J17" s="143"/>
      <c r="K17" s="144"/>
      <c r="L17" s="144"/>
      <c r="M17" s="144"/>
      <c r="N17" s="139"/>
      <c r="P17" s="140"/>
    </row>
    <row r="18" spans="1:16" ht="13" x14ac:dyDescent="0.25">
      <c r="A18" s="29"/>
      <c r="B18" s="134" t="s">
        <v>219</v>
      </c>
      <c r="C18" s="135"/>
      <c r="D18" s="135" t="s">
        <v>220</v>
      </c>
      <c r="E18" s="135"/>
      <c r="F18" s="143"/>
      <c r="G18" s="143"/>
      <c r="H18" s="143"/>
      <c r="I18" s="143"/>
      <c r="J18" s="143"/>
      <c r="K18" s="144"/>
      <c r="L18" s="144"/>
      <c r="M18" s="144"/>
      <c r="N18" s="139"/>
      <c r="P18" s="140"/>
    </row>
    <row r="19" spans="1:16" x14ac:dyDescent="0.25">
      <c r="A19" s="29"/>
      <c r="B19" s="135"/>
      <c r="C19" s="135"/>
      <c r="D19" s="135"/>
      <c r="E19" s="135"/>
      <c r="F19" s="143"/>
      <c r="G19" s="143"/>
      <c r="H19" s="143"/>
      <c r="I19" s="143"/>
      <c r="J19" s="143"/>
      <c r="K19" s="144"/>
      <c r="L19" s="144"/>
      <c r="M19" s="144"/>
      <c r="N19" s="139"/>
      <c r="P19" s="140"/>
    </row>
    <row r="20" spans="1:16" ht="13" x14ac:dyDescent="0.25">
      <c r="A20" s="29"/>
      <c r="B20" s="134" t="s">
        <v>221</v>
      </c>
      <c r="C20" s="135"/>
      <c r="D20" s="135" t="s">
        <v>222</v>
      </c>
      <c r="E20" s="135"/>
      <c r="F20" s="143"/>
      <c r="G20" s="143"/>
      <c r="H20" s="143"/>
      <c r="I20" s="143"/>
      <c r="J20" s="143"/>
      <c r="K20" s="144"/>
      <c r="L20" s="144"/>
      <c r="M20" s="144"/>
      <c r="N20" s="139"/>
      <c r="P20" s="140"/>
    </row>
    <row r="21" spans="1:16" x14ac:dyDescent="0.25">
      <c r="A21" s="29"/>
      <c r="B21" s="135"/>
      <c r="C21" s="135"/>
      <c r="D21" s="135" t="s">
        <v>223</v>
      </c>
      <c r="E21" s="135"/>
      <c r="F21" s="143"/>
      <c r="G21" s="143"/>
      <c r="H21" s="143"/>
      <c r="I21" s="143"/>
      <c r="J21" s="143"/>
      <c r="K21" s="144"/>
      <c r="L21" s="144"/>
      <c r="M21" s="144"/>
      <c r="N21" s="139"/>
      <c r="P21" s="140"/>
    </row>
    <row r="22" spans="1:16" x14ac:dyDescent="0.25">
      <c r="A22" s="29"/>
      <c r="B22" s="135"/>
      <c r="C22" s="135"/>
      <c r="D22" s="135"/>
      <c r="E22" s="135"/>
      <c r="F22" s="143"/>
      <c r="G22" s="143"/>
      <c r="H22" s="143"/>
      <c r="I22" s="143"/>
      <c r="J22" s="143"/>
      <c r="K22" s="144"/>
      <c r="L22" s="144"/>
      <c r="M22" s="144"/>
      <c r="N22" s="139"/>
      <c r="P22" s="140"/>
    </row>
    <row r="23" spans="1:16" ht="15.75" customHeight="1" x14ac:dyDescent="0.25">
      <c r="A23" s="29"/>
      <c r="B23" s="134" t="s">
        <v>224</v>
      </c>
      <c r="C23" s="135"/>
      <c r="D23" s="135" t="s">
        <v>225</v>
      </c>
      <c r="E23" s="135"/>
      <c r="F23" s="145"/>
      <c r="G23" s="145"/>
      <c r="H23" s="145"/>
      <c r="I23" s="145"/>
      <c r="J23" s="143"/>
      <c r="K23" s="144"/>
      <c r="L23" s="144"/>
      <c r="M23" s="144"/>
      <c r="N23" s="139"/>
      <c r="P23" s="140"/>
    </row>
    <row r="24" spans="1:16" x14ac:dyDescent="0.25">
      <c r="A24" s="29"/>
      <c r="B24" s="135"/>
      <c r="C24" s="135"/>
      <c r="D24" s="135"/>
      <c r="E24" s="135"/>
      <c r="F24" s="143"/>
      <c r="G24" s="143"/>
      <c r="H24" s="143"/>
      <c r="I24" s="143"/>
      <c r="J24" s="146"/>
      <c r="K24" s="144"/>
      <c r="L24" s="144"/>
      <c r="M24" s="144"/>
      <c r="N24" s="139"/>
      <c r="P24" s="140"/>
    </row>
    <row r="25" spans="1:16" ht="13" x14ac:dyDescent="0.25">
      <c r="A25" s="29"/>
      <c r="B25" s="134" t="s">
        <v>226</v>
      </c>
      <c r="C25" s="135"/>
      <c r="D25" s="135" t="s">
        <v>227</v>
      </c>
      <c r="E25" s="135"/>
      <c r="F25" s="143"/>
      <c r="G25" s="143"/>
      <c r="H25" s="143"/>
      <c r="I25" s="143"/>
      <c r="J25" s="143"/>
      <c r="K25" s="144"/>
      <c r="L25" s="147"/>
      <c r="M25" s="147"/>
      <c r="N25" s="139"/>
      <c r="P25" s="140"/>
    </row>
    <row r="26" spans="1:16" ht="13" x14ac:dyDescent="0.25">
      <c r="A26" s="29"/>
      <c r="B26" s="134"/>
      <c r="C26" s="135"/>
      <c r="D26" s="135"/>
      <c r="E26" s="135"/>
      <c r="F26" s="143"/>
      <c r="G26" s="143"/>
      <c r="H26" s="143"/>
      <c r="I26" s="143"/>
      <c r="J26" s="143"/>
      <c r="K26" s="144"/>
      <c r="L26" s="147"/>
      <c r="M26" s="147"/>
      <c r="N26" s="139"/>
      <c r="P26" s="140"/>
    </row>
    <row r="27" spans="1:16" ht="13" x14ac:dyDescent="0.25">
      <c r="A27" s="29"/>
      <c r="B27" s="134" t="s">
        <v>228</v>
      </c>
      <c r="C27" s="135"/>
      <c r="D27" s="135" t="s">
        <v>229</v>
      </c>
      <c r="E27" s="135"/>
      <c r="F27" s="148"/>
      <c r="G27" s="148"/>
      <c r="H27" s="148"/>
      <c r="I27" s="148"/>
      <c r="J27" s="148"/>
      <c r="K27" s="148"/>
      <c r="L27" s="148"/>
      <c r="M27" s="148"/>
      <c r="N27" s="139"/>
      <c r="P27" s="140"/>
    </row>
    <row r="28" spans="1:16" ht="12.75" customHeight="1" x14ac:dyDescent="0.25">
      <c r="A28" s="29"/>
      <c r="B28" s="134"/>
      <c r="C28" s="135"/>
      <c r="D28" s="135"/>
      <c r="E28" s="135"/>
      <c r="F28" s="148"/>
      <c r="G28" s="148"/>
      <c r="H28" s="148"/>
      <c r="I28" s="148"/>
      <c r="J28" s="148"/>
      <c r="K28" s="148"/>
      <c r="L28" s="148"/>
      <c r="M28" s="148"/>
      <c r="N28" s="139"/>
      <c r="P28" s="140"/>
    </row>
    <row r="29" spans="1:16" s="5" customFormat="1" ht="12.75" customHeight="1" x14ac:dyDescent="0.25">
      <c r="A29" s="32"/>
      <c r="B29" s="134" t="s">
        <v>230</v>
      </c>
      <c r="C29" s="135"/>
      <c r="D29" s="135" t="s">
        <v>231</v>
      </c>
      <c r="E29" s="135"/>
      <c r="F29" s="148"/>
      <c r="G29" s="148"/>
      <c r="H29" s="148"/>
      <c r="I29" s="148"/>
      <c r="J29" s="148"/>
      <c r="K29" s="148"/>
      <c r="L29" s="148"/>
      <c r="M29" s="148"/>
      <c r="N29" s="133"/>
      <c r="O29" s="33"/>
      <c r="P29" s="33"/>
    </row>
    <row r="30" spans="1:16" s="5" customFormat="1" ht="12.75" customHeight="1" x14ac:dyDescent="0.25">
      <c r="A30" s="32"/>
      <c r="B30" s="134"/>
      <c r="C30" s="135"/>
      <c r="D30" s="135" t="s">
        <v>232</v>
      </c>
      <c r="E30" s="135"/>
      <c r="F30" s="148"/>
      <c r="G30" s="148"/>
      <c r="H30" s="148"/>
      <c r="I30" s="148"/>
      <c r="J30" s="148"/>
      <c r="K30" s="148"/>
      <c r="L30" s="148"/>
      <c r="M30" s="148"/>
      <c r="N30" s="133"/>
      <c r="O30" s="33"/>
      <c r="P30" s="33"/>
    </row>
    <row r="31" spans="1:16" s="5" customFormat="1" ht="12.75" customHeight="1" x14ac:dyDescent="0.25">
      <c r="A31" s="32"/>
      <c r="B31" s="134"/>
      <c r="C31" s="135"/>
      <c r="D31" s="135"/>
      <c r="E31" s="135"/>
      <c r="F31" s="148"/>
      <c r="G31" s="148"/>
      <c r="H31" s="148"/>
      <c r="I31" s="148"/>
      <c r="J31" s="148"/>
      <c r="K31" s="148"/>
      <c r="L31" s="148"/>
      <c r="M31" s="148"/>
      <c r="N31" s="133"/>
      <c r="O31" s="33"/>
      <c r="P31" s="33"/>
    </row>
    <row r="32" spans="1:16" s="5" customFormat="1" ht="12.75" customHeight="1" x14ac:dyDescent="0.25">
      <c r="A32" s="32"/>
      <c r="B32" s="134" t="s">
        <v>233</v>
      </c>
      <c r="C32" s="135"/>
      <c r="D32" s="135" t="s">
        <v>267</v>
      </c>
      <c r="E32" s="135"/>
      <c r="F32" s="148"/>
      <c r="G32" s="148"/>
      <c r="H32" s="148"/>
      <c r="I32" s="148"/>
      <c r="J32" s="148"/>
      <c r="K32" s="148"/>
      <c r="L32" s="148"/>
      <c r="M32" s="148"/>
      <c r="N32" s="133"/>
      <c r="O32" s="33"/>
      <c r="P32" s="33"/>
    </row>
    <row r="33" spans="1:16" s="5" customFormat="1" ht="12.75" customHeight="1" x14ac:dyDescent="0.25">
      <c r="A33" s="32"/>
      <c r="B33" s="134"/>
      <c r="C33" s="135"/>
      <c r="D33" s="135"/>
      <c r="E33" s="135"/>
      <c r="F33" s="148"/>
      <c r="G33" s="148"/>
      <c r="H33" s="148"/>
      <c r="I33" s="148"/>
      <c r="J33" s="148"/>
      <c r="K33" s="148"/>
      <c r="L33" s="148"/>
      <c r="M33" s="148"/>
      <c r="N33" s="133"/>
      <c r="O33" s="33"/>
      <c r="P33" s="33"/>
    </row>
    <row r="34" spans="1:16" s="5" customFormat="1" ht="12.75" customHeight="1" x14ac:dyDescent="0.25">
      <c r="A34" s="32"/>
      <c r="B34" s="134" t="s">
        <v>234</v>
      </c>
      <c r="C34" s="135"/>
      <c r="D34" s="135" t="s">
        <v>450</v>
      </c>
      <c r="E34" s="135"/>
      <c r="F34" s="148"/>
      <c r="G34" s="148"/>
      <c r="H34" s="148"/>
      <c r="I34" s="148"/>
      <c r="J34" s="148"/>
      <c r="K34" s="148"/>
      <c r="L34" s="148"/>
      <c r="M34" s="148"/>
      <c r="N34" s="133"/>
      <c r="O34" s="33"/>
      <c r="P34" s="33"/>
    </row>
    <row r="35" spans="1:16" s="5" customFormat="1" ht="12.75" customHeight="1" x14ac:dyDescent="0.25">
      <c r="A35" s="32"/>
      <c r="B35" s="135"/>
      <c r="C35" s="135"/>
      <c r="D35" s="135" t="s">
        <v>268</v>
      </c>
      <c r="E35" s="135"/>
      <c r="F35" s="148"/>
      <c r="G35" s="148"/>
      <c r="H35" s="148"/>
      <c r="I35" s="148"/>
      <c r="J35" s="148"/>
      <c r="K35" s="148"/>
      <c r="L35" s="148"/>
      <c r="M35" s="148"/>
      <c r="N35" s="133"/>
      <c r="O35" s="33"/>
      <c r="P35" s="33"/>
    </row>
    <row r="36" spans="1:16" s="5" customFormat="1" ht="12.75" customHeight="1" x14ac:dyDescent="0.25">
      <c r="A36" s="32"/>
      <c r="B36" s="135"/>
      <c r="C36" s="135"/>
      <c r="D36" s="135"/>
      <c r="E36" s="135"/>
      <c r="F36" s="148"/>
      <c r="G36" s="148"/>
      <c r="H36" s="148"/>
      <c r="I36" s="148"/>
      <c r="J36" s="148"/>
      <c r="K36" s="148"/>
      <c r="L36" s="148"/>
      <c r="M36" s="148"/>
      <c r="N36" s="133"/>
      <c r="O36" s="33"/>
      <c r="P36" s="33"/>
    </row>
    <row r="37" spans="1:16" s="5" customFormat="1" ht="12.75" customHeight="1" x14ac:dyDescent="0.25">
      <c r="A37" s="32"/>
      <c r="B37" s="134" t="s">
        <v>235</v>
      </c>
      <c r="C37" s="135"/>
      <c r="D37" s="135" t="s">
        <v>236</v>
      </c>
      <c r="E37" s="135"/>
      <c r="F37" s="148"/>
      <c r="G37" s="148"/>
      <c r="H37" s="148"/>
      <c r="I37" s="148"/>
      <c r="J37" s="148"/>
      <c r="K37" s="148"/>
      <c r="L37" s="148"/>
      <c r="M37" s="148"/>
      <c r="N37" s="133"/>
      <c r="O37" s="33"/>
      <c r="P37" s="33"/>
    </row>
    <row r="38" spans="1:16" s="5" customFormat="1" ht="12.75" customHeight="1" x14ac:dyDescent="0.25">
      <c r="A38" s="32"/>
      <c r="B38" s="135"/>
      <c r="C38" s="135"/>
      <c r="D38" s="135"/>
      <c r="E38" s="135"/>
      <c r="F38" s="148"/>
      <c r="G38" s="148"/>
      <c r="H38" s="148"/>
      <c r="I38" s="148"/>
      <c r="J38" s="148"/>
      <c r="K38" s="148"/>
      <c r="L38" s="148"/>
      <c r="M38" s="148"/>
      <c r="N38" s="133"/>
      <c r="O38" s="33"/>
      <c r="P38" s="33"/>
    </row>
    <row r="39" spans="1:16" s="5" customFormat="1" ht="12.75" customHeight="1" x14ac:dyDescent="0.25">
      <c r="A39" s="32"/>
      <c r="B39" s="134" t="s">
        <v>237</v>
      </c>
      <c r="C39" s="135"/>
      <c r="D39" s="135" t="s">
        <v>238</v>
      </c>
      <c r="E39" s="135"/>
      <c r="F39" s="148"/>
      <c r="G39" s="148"/>
      <c r="H39" s="148"/>
      <c r="I39" s="148"/>
      <c r="J39" s="148"/>
      <c r="K39" s="148"/>
      <c r="L39" s="148"/>
      <c r="M39" s="148"/>
      <c r="N39" s="133"/>
      <c r="O39" s="33"/>
      <c r="P39" s="33"/>
    </row>
    <row r="40" spans="1:16" s="5" customFormat="1" ht="12.75" customHeight="1" x14ac:dyDescent="0.25">
      <c r="A40" s="32"/>
      <c r="B40" s="135"/>
      <c r="C40" s="135"/>
      <c r="D40" s="135" t="s">
        <v>239</v>
      </c>
      <c r="E40" s="135"/>
      <c r="F40" s="148"/>
      <c r="G40" s="148"/>
      <c r="H40" s="148"/>
      <c r="I40" s="148"/>
      <c r="J40" s="148"/>
      <c r="K40" s="148"/>
      <c r="L40" s="148"/>
      <c r="M40" s="148"/>
      <c r="N40" s="133"/>
      <c r="O40" s="33"/>
      <c r="P40" s="33"/>
    </row>
    <row r="41" spans="1:16" s="5" customFormat="1" ht="12.75" customHeight="1" x14ac:dyDescent="0.25">
      <c r="A41" s="32"/>
      <c r="B41" s="135"/>
      <c r="C41" s="135"/>
      <c r="D41" s="135"/>
      <c r="E41" s="135"/>
      <c r="F41" s="148"/>
      <c r="G41" s="148"/>
      <c r="H41" s="148"/>
      <c r="I41" s="148"/>
      <c r="J41" s="148"/>
      <c r="K41" s="148"/>
      <c r="L41" s="148"/>
      <c r="M41" s="148"/>
      <c r="N41" s="133"/>
      <c r="O41" s="33"/>
      <c r="P41" s="33"/>
    </row>
    <row r="42" spans="1:16" s="5" customFormat="1" ht="12.75" customHeight="1" x14ac:dyDescent="0.25">
      <c r="A42" s="32"/>
      <c r="B42" s="134" t="s">
        <v>240</v>
      </c>
      <c r="C42" s="135"/>
      <c r="D42" s="135" t="s">
        <v>241</v>
      </c>
      <c r="E42" s="149"/>
      <c r="F42" s="148"/>
      <c r="G42" s="148"/>
      <c r="H42" s="148"/>
      <c r="I42" s="148"/>
      <c r="J42" s="148"/>
      <c r="K42" s="148"/>
      <c r="L42" s="148"/>
      <c r="M42" s="148"/>
      <c r="N42" s="133"/>
      <c r="O42" s="33"/>
      <c r="P42" s="33"/>
    </row>
    <row r="43" spans="1:16" s="5" customFormat="1" ht="12.75" customHeight="1" x14ac:dyDescent="0.25">
      <c r="A43" s="32"/>
      <c r="B43" s="134"/>
      <c r="C43" s="135"/>
      <c r="D43" s="135"/>
      <c r="E43" s="150"/>
      <c r="F43" s="148"/>
      <c r="G43" s="148"/>
      <c r="H43" s="148"/>
      <c r="I43" s="148"/>
      <c r="J43" s="148"/>
      <c r="K43" s="148"/>
      <c r="L43" s="148"/>
      <c r="M43" s="148"/>
      <c r="N43" s="133"/>
      <c r="O43" s="33"/>
      <c r="P43" s="33"/>
    </row>
    <row r="44" spans="1:16" s="5" customFormat="1" ht="12.75" customHeight="1" x14ac:dyDescent="0.25">
      <c r="A44" s="32"/>
      <c r="B44" s="23" t="s">
        <v>242</v>
      </c>
      <c r="C44" s="150"/>
      <c r="D44" s="135" t="s">
        <v>243</v>
      </c>
      <c r="E44" s="150"/>
      <c r="F44" s="148"/>
      <c r="G44" s="148"/>
      <c r="H44" s="148"/>
      <c r="I44" s="148"/>
      <c r="J44" s="148"/>
      <c r="K44" s="148"/>
      <c r="L44" s="148"/>
      <c r="M44" s="148"/>
      <c r="N44" s="133"/>
      <c r="O44" s="33"/>
      <c r="P44" s="33"/>
    </row>
    <row r="45" spans="1:16" x14ac:dyDescent="0.25">
      <c r="A45" s="29"/>
      <c r="B45" s="150"/>
      <c r="C45" s="150"/>
      <c r="D45" s="135"/>
      <c r="E45" s="150"/>
      <c r="F45" s="148"/>
      <c r="G45" s="148"/>
      <c r="H45" s="148"/>
      <c r="I45" s="148"/>
      <c r="J45" s="148"/>
      <c r="K45" s="148"/>
      <c r="L45" s="148"/>
      <c r="M45" s="148"/>
      <c r="N45" s="133"/>
      <c r="O45" s="20"/>
      <c r="P45" s="20"/>
    </row>
    <row r="46" spans="1:16" ht="13" x14ac:dyDescent="0.25">
      <c r="A46" s="29"/>
      <c r="B46" s="23" t="s">
        <v>262</v>
      </c>
      <c r="C46" s="150"/>
      <c r="D46" s="135" t="s">
        <v>263</v>
      </c>
      <c r="E46" s="150"/>
      <c r="F46" s="148"/>
      <c r="G46" s="148"/>
      <c r="H46" s="148"/>
      <c r="I46" s="148"/>
      <c r="J46" s="148"/>
      <c r="K46" s="148"/>
      <c r="L46" s="148"/>
      <c r="M46" s="148"/>
      <c r="N46" s="133"/>
      <c r="O46" s="20"/>
      <c r="P46" s="20"/>
    </row>
    <row r="47" spans="1:16" ht="13" x14ac:dyDescent="0.25">
      <c r="A47" s="29"/>
      <c r="B47" s="23"/>
      <c r="C47" s="150"/>
      <c r="D47" s="135"/>
      <c r="E47" s="150"/>
      <c r="F47" s="148"/>
      <c r="G47" s="148"/>
      <c r="H47" s="148"/>
      <c r="I47" s="148"/>
      <c r="J47" s="148"/>
      <c r="K47" s="148"/>
      <c r="L47" s="148"/>
      <c r="M47" s="148"/>
      <c r="N47" s="133"/>
      <c r="O47" s="20"/>
      <c r="P47" s="20"/>
    </row>
    <row r="48" spans="1:16" ht="15.5" x14ac:dyDescent="0.25">
      <c r="A48" s="29"/>
      <c r="B48" s="23" t="s">
        <v>269</v>
      </c>
      <c r="C48" s="9"/>
      <c r="D48" s="135" t="s">
        <v>244</v>
      </c>
      <c r="E48" s="8"/>
      <c r="F48" s="148"/>
      <c r="G48" s="148"/>
      <c r="H48" s="148"/>
      <c r="I48" s="148"/>
      <c r="J48" s="148"/>
      <c r="K48" s="148"/>
      <c r="L48" s="148"/>
      <c r="M48" s="148"/>
      <c r="N48" s="139"/>
      <c r="O48" s="20"/>
      <c r="P48" s="20"/>
    </row>
    <row r="49" spans="1:14" s="20" customFormat="1" ht="15.5" x14ac:dyDescent="0.25">
      <c r="A49" s="29"/>
      <c r="B49" s="23"/>
      <c r="C49" s="9"/>
      <c r="D49" s="135" t="s">
        <v>245</v>
      </c>
      <c r="E49" s="8"/>
      <c r="F49" s="148"/>
      <c r="G49" s="148"/>
      <c r="H49" s="148"/>
      <c r="I49" s="148"/>
      <c r="J49" s="148"/>
      <c r="K49" s="148"/>
      <c r="L49" s="148"/>
      <c r="M49" s="148"/>
      <c r="N49" s="139"/>
    </row>
    <row r="50" spans="1:14" s="20" customFormat="1" x14ac:dyDescent="0.25">
      <c r="A50" s="29"/>
      <c r="B50" s="148"/>
      <c r="C50" s="148"/>
      <c r="D50" s="148"/>
      <c r="E50" s="148"/>
      <c r="F50" s="148"/>
      <c r="G50" s="148"/>
      <c r="H50" s="148"/>
      <c r="I50" s="148"/>
      <c r="J50" s="148"/>
      <c r="K50" s="148"/>
      <c r="L50" s="148"/>
      <c r="M50" s="148"/>
      <c r="N50" s="139"/>
    </row>
    <row r="51" spans="1:14" s="20" customFormat="1" ht="15.5" x14ac:dyDescent="0.25">
      <c r="A51" s="35"/>
      <c r="B51" s="36"/>
      <c r="C51" s="10"/>
      <c r="D51" s="11"/>
      <c r="E51" s="11"/>
      <c r="F51" s="11"/>
      <c r="G51" s="11"/>
      <c r="H51" s="11"/>
      <c r="I51" s="11"/>
      <c r="J51" s="11"/>
      <c r="K51" s="11"/>
      <c r="L51" s="11"/>
      <c r="M51" s="11"/>
      <c r="N51" s="151"/>
    </row>
    <row r="52" spans="1:14" s="20" customFormat="1" ht="12.75" customHeight="1" x14ac:dyDescent="0.25">
      <c r="C52" s="12"/>
      <c r="D52" s="8"/>
      <c r="E52" s="8"/>
      <c r="F52" s="8"/>
      <c r="G52" s="8"/>
      <c r="H52" s="8"/>
      <c r="I52" s="8"/>
      <c r="J52" s="8"/>
      <c r="K52" s="8"/>
      <c r="L52" s="8"/>
      <c r="M52" s="8"/>
    </row>
    <row r="53" spans="1:14" s="20" customFormat="1" ht="15.5" x14ac:dyDescent="0.25">
      <c r="C53" s="12"/>
      <c r="D53" s="8"/>
      <c r="E53" s="8"/>
      <c r="F53" s="8"/>
      <c r="G53" s="8"/>
      <c r="H53" s="8"/>
      <c r="I53" s="8"/>
      <c r="J53" s="8"/>
      <c r="K53" s="8"/>
      <c r="L53" s="8"/>
      <c r="M53" s="8"/>
    </row>
    <row r="54" spans="1:14" s="20" customFormat="1" ht="15.5" x14ac:dyDescent="0.25">
      <c r="C54" s="12"/>
      <c r="D54" s="8"/>
      <c r="E54" s="8"/>
      <c r="F54" s="8"/>
      <c r="G54" s="8"/>
      <c r="H54" s="8"/>
      <c r="I54" s="8"/>
      <c r="J54" s="8"/>
      <c r="K54" s="8"/>
      <c r="L54" s="8"/>
      <c r="M54" s="8"/>
    </row>
    <row r="55" spans="1:14" s="20" customFormat="1" ht="15.5" x14ac:dyDescent="0.25">
      <c r="C55" s="12"/>
      <c r="D55" s="8"/>
      <c r="E55" s="8"/>
      <c r="F55" s="8"/>
      <c r="G55" s="8"/>
      <c r="H55" s="8"/>
      <c r="I55" s="8"/>
      <c r="J55" s="8"/>
      <c r="K55" s="8"/>
      <c r="L55" s="8"/>
      <c r="M55" s="8"/>
    </row>
    <row r="56" spans="1:14" s="20" customFormat="1" x14ac:dyDescent="0.25">
      <c r="B56" s="13"/>
      <c r="C56" s="12"/>
      <c r="D56" s="152"/>
      <c r="E56" s="12"/>
      <c r="F56" s="153"/>
      <c r="G56" s="154"/>
      <c r="H56" s="153"/>
      <c r="I56" s="138"/>
    </row>
    <row r="57" spans="1:14" s="20" customFormat="1" x14ac:dyDescent="0.25">
      <c r="B57" s="13"/>
      <c r="C57" s="12"/>
      <c r="D57" s="152"/>
      <c r="E57" s="12"/>
      <c r="F57" s="153"/>
      <c r="G57" s="154"/>
      <c r="H57" s="153"/>
      <c r="I57" s="138"/>
    </row>
    <row r="58" spans="1:14" s="20" customFormat="1" x14ac:dyDescent="0.25">
      <c r="B58" s="13"/>
      <c r="C58" s="12"/>
      <c r="D58" s="152"/>
      <c r="E58" s="12"/>
      <c r="F58" s="153"/>
      <c r="G58" s="154"/>
      <c r="H58" s="153"/>
      <c r="I58" s="138"/>
    </row>
    <row r="59" spans="1:14" s="20" customFormat="1" x14ac:dyDescent="0.25">
      <c r="B59" s="13"/>
      <c r="C59" s="12"/>
      <c r="D59" s="152"/>
      <c r="E59" s="12"/>
      <c r="F59" s="153"/>
      <c r="G59" s="154"/>
      <c r="H59" s="153"/>
      <c r="I59" s="138"/>
    </row>
    <row r="60" spans="1:14" s="20" customFormat="1" x14ac:dyDescent="0.25">
      <c r="B60" s="13"/>
      <c r="C60" s="12"/>
      <c r="D60" s="152"/>
      <c r="E60" s="12"/>
      <c r="F60" s="153"/>
      <c r="G60" s="154"/>
      <c r="H60" s="153"/>
      <c r="I60" s="138"/>
    </row>
    <row r="61" spans="1:14" s="20" customFormat="1" x14ac:dyDescent="0.25">
      <c r="B61" s="13"/>
      <c r="C61" s="12"/>
      <c r="D61" s="152"/>
      <c r="E61" s="12"/>
      <c r="F61" s="153"/>
      <c r="G61" s="154"/>
      <c r="H61" s="153"/>
      <c r="I61" s="138"/>
    </row>
    <row r="62" spans="1:14" s="20" customFormat="1" x14ac:dyDescent="0.25">
      <c r="B62" s="13"/>
      <c r="C62" s="12"/>
      <c r="D62" s="152"/>
      <c r="E62" s="12"/>
      <c r="F62" s="153"/>
      <c r="G62" s="154"/>
      <c r="H62" s="153"/>
      <c r="I62" s="138"/>
    </row>
    <row r="63" spans="1:14" s="20" customFormat="1" x14ac:dyDescent="0.25">
      <c r="B63" s="13"/>
      <c r="C63" s="12"/>
      <c r="D63" s="152"/>
      <c r="E63" s="12"/>
      <c r="F63" s="153"/>
      <c r="G63" s="154"/>
      <c r="H63" s="153"/>
      <c r="I63" s="138"/>
    </row>
    <row r="64" spans="1:14" s="20" customFormat="1" x14ac:dyDescent="0.25">
      <c r="B64" s="13"/>
      <c r="C64" s="12"/>
      <c r="D64" s="152"/>
      <c r="E64" s="12"/>
      <c r="F64" s="153"/>
      <c r="G64" s="154"/>
      <c r="H64" s="153"/>
      <c r="I64" s="138"/>
    </row>
    <row r="65" spans="2:9" s="20" customFormat="1" x14ac:dyDescent="0.25">
      <c r="B65" s="13"/>
      <c r="C65" s="12"/>
      <c r="D65" s="152"/>
      <c r="E65" s="12"/>
      <c r="F65" s="153"/>
      <c r="G65" s="154"/>
      <c r="H65" s="153"/>
      <c r="I65" s="138"/>
    </row>
    <row r="66" spans="2:9" s="20" customFormat="1" x14ac:dyDescent="0.25">
      <c r="B66" s="13"/>
      <c r="C66" s="12"/>
      <c r="D66" s="152"/>
      <c r="E66" s="12"/>
      <c r="F66" s="153"/>
      <c r="G66" s="154"/>
      <c r="H66" s="153"/>
      <c r="I66" s="138"/>
    </row>
    <row r="67" spans="2:9" s="20" customFormat="1" x14ac:dyDescent="0.25">
      <c r="B67" s="13"/>
      <c r="C67" s="12"/>
      <c r="D67" s="152"/>
      <c r="E67" s="12"/>
      <c r="F67" s="153"/>
      <c r="G67" s="154"/>
      <c r="H67" s="153"/>
      <c r="I67" s="138"/>
    </row>
    <row r="68" spans="2:9" s="20" customFormat="1" x14ac:dyDescent="0.25">
      <c r="B68" s="13"/>
      <c r="C68" s="12"/>
      <c r="D68" s="152"/>
      <c r="E68" s="12"/>
      <c r="F68" s="153"/>
      <c r="G68" s="154"/>
      <c r="H68" s="153"/>
      <c r="I68" s="138"/>
    </row>
    <row r="69" spans="2:9" s="20" customFormat="1" x14ac:dyDescent="0.25">
      <c r="B69" s="13"/>
      <c r="C69" s="12"/>
      <c r="D69" s="152"/>
      <c r="E69" s="12"/>
      <c r="F69" s="153"/>
      <c r="G69" s="154"/>
      <c r="H69" s="153"/>
      <c r="I69" s="138"/>
    </row>
    <row r="70" spans="2:9" s="20" customFormat="1" x14ac:dyDescent="0.25">
      <c r="B70" s="13"/>
      <c r="C70" s="12"/>
      <c r="D70" s="152"/>
      <c r="E70" s="12"/>
      <c r="F70" s="153"/>
      <c r="G70" s="154"/>
      <c r="H70" s="153"/>
      <c r="I70" s="138"/>
    </row>
    <row r="71" spans="2:9" s="20" customFormat="1" ht="15.5" x14ac:dyDescent="0.25">
      <c r="B71" s="14"/>
      <c r="C71" s="12"/>
      <c r="D71" s="152"/>
      <c r="E71" s="12"/>
      <c r="F71" s="153"/>
      <c r="G71" s="154"/>
      <c r="H71" s="153"/>
      <c r="I71" s="138"/>
    </row>
    <row r="72" spans="2:9" s="20" customFormat="1" ht="15.5" x14ac:dyDescent="0.25">
      <c r="B72" s="14"/>
      <c r="C72" s="12"/>
      <c r="D72" s="155"/>
      <c r="E72" s="156"/>
      <c r="F72" s="157"/>
      <c r="G72" s="158"/>
      <c r="H72" s="157"/>
      <c r="I72" s="138"/>
    </row>
    <row r="73" spans="2:9" s="20" customFormat="1" ht="15.5" x14ac:dyDescent="0.25">
      <c r="B73" s="14"/>
      <c r="C73" s="12"/>
      <c r="D73" s="155"/>
      <c r="E73" s="155"/>
      <c r="F73" s="155"/>
      <c r="G73" s="155"/>
      <c r="H73" s="155"/>
      <c r="I73" s="138"/>
    </row>
    <row r="74" spans="2:9" s="20" customFormat="1" ht="15.5" x14ac:dyDescent="0.25">
      <c r="B74" s="14"/>
      <c r="C74" s="12"/>
      <c r="D74" s="155"/>
      <c r="E74" s="155"/>
      <c r="F74" s="155"/>
      <c r="G74" s="155"/>
      <c r="H74" s="155"/>
      <c r="I74" s="138"/>
    </row>
    <row r="75" spans="2:9" s="20" customFormat="1" ht="15.5" x14ac:dyDescent="0.25">
      <c r="B75" s="14"/>
      <c r="C75" s="12"/>
      <c r="D75" s="159"/>
      <c r="E75" s="160"/>
      <c r="F75" s="155"/>
      <c r="G75" s="155"/>
      <c r="H75" s="155"/>
      <c r="I75" s="138"/>
    </row>
    <row r="76" spans="2:9" s="20" customFormat="1" x14ac:dyDescent="0.25">
      <c r="B76" s="13"/>
      <c r="C76" s="12"/>
      <c r="D76" s="156"/>
      <c r="E76" s="160"/>
      <c r="F76" s="155"/>
      <c r="G76" s="155"/>
      <c r="H76" s="155"/>
      <c r="I76" s="138"/>
    </row>
    <row r="77" spans="2:9" s="20" customFormat="1" x14ac:dyDescent="0.25">
      <c r="B77" s="13"/>
      <c r="C77" s="12"/>
      <c r="D77" s="155"/>
      <c r="E77" s="160"/>
      <c r="F77" s="155"/>
      <c r="G77" s="155"/>
      <c r="H77" s="155"/>
      <c r="I77" s="138"/>
    </row>
    <row r="78" spans="2:9" s="20" customFormat="1" ht="14" x14ac:dyDescent="0.25">
      <c r="B78" s="155"/>
      <c r="C78" s="156"/>
      <c r="D78" s="161"/>
      <c r="E78" s="161"/>
      <c r="F78" s="161"/>
      <c r="G78" s="161"/>
      <c r="H78" s="161"/>
      <c r="I78" s="138"/>
    </row>
    <row r="79" spans="2:9" s="20" customFormat="1" ht="14" x14ac:dyDescent="0.25">
      <c r="B79" s="33"/>
      <c r="C79" s="33"/>
      <c r="D79" s="161"/>
      <c r="E79" s="161"/>
      <c r="F79" s="161"/>
      <c r="G79" s="161"/>
      <c r="H79" s="161"/>
      <c r="I79" s="138"/>
    </row>
    <row r="80" spans="2:9" s="20" customFormat="1" ht="14" x14ac:dyDescent="0.25">
      <c r="B80" s="33"/>
      <c r="C80" s="33"/>
      <c r="D80" s="162"/>
      <c r="E80" s="163"/>
      <c r="F80" s="161"/>
      <c r="G80" s="161"/>
      <c r="H80" s="161"/>
      <c r="I80" s="138"/>
    </row>
    <row r="81" spans="2:9" s="20" customFormat="1" ht="14" x14ac:dyDescent="0.25">
      <c r="B81" s="159"/>
      <c r="C81" s="160"/>
      <c r="D81" s="164"/>
      <c r="E81" s="163"/>
      <c r="F81" s="161"/>
      <c r="G81" s="161"/>
      <c r="H81" s="161"/>
      <c r="I81" s="138"/>
    </row>
    <row r="82" spans="2:9" s="20" customFormat="1" ht="14" x14ac:dyDescent="0.25">
      <c r="B82" s="165"/>
      <c r="C82" s="160"/>
      <c r="D82" s="161"/>
      <c r="E82" s="163"/>
      <c r="F82" s="161"/>
      <c r="G82" s="161"/>
      <c r="H82" s="161"/>
      <c r="I82" s="138"/>
    </row>
    <row r="83" spans="2:9" s="20" customFormat="1" x14ac:dyDescent="0.25">
      <c r="C83" s="160"/>
      <c r="I83" s="138"/>
    </row>
    <row r="84" spans="2:9" s="20" customFormat="1" x14ac:dyDescent="0.25">
      <c r="I84" s="138"/>
    </row>
    <row r="85" spans="2:9" s="20" customFormat="1" x14ac:dyDescent="0.25">
      <c r="I85" s="138"/>
    </row>
    <row r="86" spans="2:9" s="20" customFormat="1" x14ac:dyDescent="0.25">
      <c r="I86" s="138"/>
    </row>
    <row r="87" spans="2:9" s="20" customFormat="1" x14ac:dyDescent="0.25">
      <c r="I87" s="138"/>
    </row>
    <row r="88" spans="2:9" s="20" customFormat="1" x14ac:dyDescent="0.25">
      <c r="I88" s="138"/>
    </row>
    <row r="89" spans="2:9" s="20" customFormat="1" x14ac:dyDescent="0.25">
      <c r="I89" s="138"/>
    </row>
    <row r="90" spans="2:9" s="20" customFormat="1" x14ac:dyDescent="0.25">
      <c r="I90" s="138"/>
    </row>
    <row r="91" spans="2:9" s="20" customFormat="1" x14ac:dyDescent="0.25">
      <c r="I91" s="138"/>
    </row>
    <row r="92" spans="2:9" s="20" customFormat="1" x14ac:dyDescent="0.25">
      <c r="I92" s="138"/>
    </row>
    <row r="93" spans="2:9" s="20" customFormat="1" x14ac:dyDescent="0.25">
      <c r="I93" s="138"/>
    </row>
    <row r="94" spans="2:9" s="20" customFormat="1" x14ac:dyDescent="0.25">
      <c r="I94" s="138"/>
    </row>
    <row r="95" spans="2:9" s="20" customFormat="1" x14ac:dyDescent="0.25">
      <c r="I95" s="138"/>
    </row>
    <row r="96" spans="2:9" s="20" customFormat="1" x14ac:dyDescent="0.25">
      <c r="I96" s="138"/>
    </row>
    <row r="97" spans="9:9" s="20" customFormat="1" x14ac:dyDescent="0.25">
      <c r="I97" s="138"/>
    </row>
    <row r="98" spans="9:9" s="20" customFormat="1" x14ac:dyDescent="0.25">
      <c r="I98" s="138"/>
    </row>
    <row r="99" spans="9:9" s="20" customFormat="1" x14ac:dyDescent="0.25">
      <c r="I99" s="138"/>
    </row>
    <row r="100" spans="9:9" s="20" customFormat="1" x14ac:dyDescent="0.25">
      <c r="I100" s="138"/>
    </row>
    <row r="101" spans="9:9" s="20" customFormat="1" x14ac:dyDescent="0.25">
      <c r="I101" s="138"/>
    </row>
    <row r="102" spans="9:9" s="20" customFormat="1" x14ac:dyDescent="0.25">
      <c r="I102" s="138"/>
    </row>
    <row r="103" spans="9:9" s="20" customFormat="1" x14ac:dyDescent="0.25">
      <c r="I103" s="138"/>
    </row>
    <row r="104" spans="9:9" s="20" customFormat="1" x14ac:dyDescent="0.25">
      <c r="I104" s="138"/>
    </row>
    <row r="105" spans="9:9" s="20" customFormat="1" x14ac:dyDescent="0.25">
      <c r="I105" s="138"/>
    </row>
    <row r="106" spans="9:9" s="20" customFormat="1" x14ac:dyDescent="0.25">
      <c r="I106" s="138"/>
    </row>
    <row r="107" spans="9:9" s="20" customFormat="1" x14ac:dyDescent="0.25">
      <c r="I107" s="138"/>
    </row>
    <row r="108" spans="9:9" s="20" customFormat="1" x14ac:dyDescent="0.25">
      <c r="I108" s="138"/>
    </row>
    <row r="109" spans="9:9" s="20" customFormat="1" x14ac:dyDescent="0.25">
      <c r="I109" s="138"/>
    </row>
    <row r="110" spans="9:9" s="20" customFormat="1" x14ac:dyDescent="0.25">
      <c r="I110" s="138"/>
    </row>
    <row r="111" spans="9:9" s="20" customFormat="1" x14ac:dyDescent="0.25">
      <c r="I111" s="138"/>
    </row>
    <row r="112" spans="9:9" s="20" customFormat="1" x14ac:dyDescent="0.25">
      <c r="I112" s="138"/>
    </row>
    <row r="113" spans="9:9" s="20" customFormat="1" x14ac:dyDescent="0.25">
      <c r="I113" s="138"/>
    </row>
    <row r="114" spans="9:9" s="20" customFormat="1" x14ac:dyDescent="0.25">
      <c r="I114" s="138"/>
    </row>
    <row r="115" spans="9:9" s="20" customFormat="1" x14ac:dyDescent="0.25">
      <c r="I115" s="138"/>
    </row>
    <row r="116" spans="9:9" s="20" customFormat="1" x14ac:dyDescent="0.25">
      <c r="I116" s="138"/>
    </row>
    <row r="117" spans="9:9" s="20" customFormat="1" x14ac:dyDescent="0.25">
      <c r="I117" s="138"/>
    </row>
    <row r="118" spans="9:9" s="20" customFormat="1" x14ac:dyDescent="0.25">
      <c r="I118" s="138"/>
    </row>
    <row r="119" spans="9:9" s="20" customFormat="1" x14ac:dyDescent="0.25">
      <c r="I119" s="138"/>
    </row>
    <row r="120" spans="9:9" s="20" customFormat="1" x14ac:dyDescent="0.25">
      <c r="I120" s="138"/>
    </row>
    <row r="121" spans="9:9" s="20" customFormat="1" x14ac:dyDescent="0.25">
      <c r="I121" s="138"/>
    </row>
    <row r="122" spans="9:9" s="20" customFormat="1" x14ac:dyDescent="0.25">
      <c r="I122" s="138"/>
    </row>
    <row r="123" spans="9:9" s="20" customFormat="1" x14ac:dyDescent="0.25">
      <c r="I123" s="138"/>
    </row>
    <row r="124" spans="9:9" s="20" customFormat="1" x14ac:dyDescent="0.25">
      <c r="I124" s="138"/>
    </row>
    <row r="125" spans="9:9" s="20" customFormat="1" x14ac:dyDescent="0.25">
      <c r="I125" s="138"/>
    </row>
    <row r="126" spans="9:9" s="20" customFormat="1" x14ac:dyDescent="0.25">
      <c r="I126" s="138"/>
    </row>
    <row r="127" spans="9:9" s="20" customFormat="1" x14ac:dyDescent="0.25">
      <c r="I127" s="138"/>
    </row>
    <row r="128" spans="9:9" s="20" customFormat="1" x14ac:dyDescent="0.25">
      <c r="I128" s="138"/>
    </row>
    <row r="129" spans="9:9" s="20" customFormat="1" x14ac:dyDescent="0.25">
      <c r="I129" s="138"/>
    </row>
    <row r="130" spans="9:9" s="20" customFormat="1" x14ac:dyDescent="0.25">
      <c r="I130" s="138"/>
    </row>
    <row r="131" spans="9:9" s="20" customFormat="1" x14ac:dyDescent="0.25">
      <c r="I131" s="138"/>
    </row>
    <row r="132" spans="9:9" s="20" customFormat="1" x14ac:dyDescent="0.25">
      <c r="I132" s="138"/>
    </row>
    <row r="133" spans="9:9" s="20" customFormat="1" x14ac:dyDescent="0.25">
      <c r="I133" s="138"/>
    </row>
    <row r="134" spans="9:9" s="20" customFormat="1" x14ac:dyDescent="0.25">
      <c r="I134" s="138"/>
    </row>
    <row r="135" spans="9:9" s="20" customFormat="1" x14ac:dyDescent="0.25">
      <c r="I135" s="138"/>
    </row>
    <row r="136" spans="9:9" s="20" customFormat="1" x14ac:dyDescent="0.25">
      <c r="I136" s="138"/>
    </row>
    <row r="137" spans="9:9" s="20" customFormat="1" x14ac:dyDescent="0.25">
      <c r="I137" s="138"/>
    </row>
    <row r="138" spans="9:9" s="20" customFormat="1" x14ac:dyDescent="0.25">
      <c r="I138" s="138"/>
    </row>
    <row r="139" spans="9:9" s="20" customFormat="1" x14ac:dyDescent="0.25">
      <c r="I139" s="138"/>
    </row>
    <row r="140" spans="9:9" s="20" customFormat="1" x14ac:dyDescent="0.25">
      <c r="I140" s="138"/>
    </row>
    <row r="141" spans="9:9" s="20" customFormat="1" x14ac:dyDescent="0.25">
      <c r="I141" s="138"/>
    </row>
    <row r="142" spans="9:9" s="20" customFormat="1" x14ac:dyDescent="0.25">
      <c r="I142" s="138"/>
    </row>
    <row r="143" spans="9:9" s="20" customFormat="1" x14ac:dyDescent="0.25">
      <c r="I143" s="138"/>
    </row>
    <row r="144" spans="9:9" s="20" customFormat="1" x14ac:dyDescent="0.25">
      <c r="I144" s="138"/>
    </row>
    <row r="145" spans="9:9" s="20" customFormat="1" x14ac:dyDescent="0.25">
      <c r="I145" s="138"/>
    </row>
    <row r="146" spans="9:9" s="20" customFormat="1" x14ac:dyDescent="0.25">
      <c r="I146" s="138"/>
    </row>
    <row r="147" spans="9:9" s="20" customFormat="1" x14ac:dyDescent="0.25">
      <c r="I147" s="138"/>
    </row>
    <row r="148" spans="9:9" s="20" customFormat="1" x14ac:dyDescent="0.25">
      <c r="I148" s="138"/>
    </row>
    <row r="149" spans="9:9" s="20" customFormat="1" x14ac:dyDescent="0.25">
      <c r="I149" s="138"/>
    </row>
    <row r="150" spans="9:9" s="20" customFormat="1" x14ac:dyDescent="0.25">
      <c r="I150" s="138"/>
    </row>
    <row r="151" spans="9:9" s="20" customFormat="1" x14ac:dyDescent="0.25">
      <c r="I151" s="138"/>
    </row>
    <row r="152" spans="9:9" s="20" customFormat="1" x14ac:dyDescent="0.25">
      <c r="I152" s="138"/>
    </row>
    <row r="153" spans="9:9" s="20" customFormat="1" x14ac:dyDescent="0.25">
      <c r="I153" s="138"/>
    </row>
    <row r="154" spans="9:9" s="20" customFormat="1" x14ac:dyDescent="0.25">
      <c r="I154" s="138"/>
    </row>
    <row r="155" spans="9:9" s="20" customFormat="1" x14ac:dyDescent="0.25">
      <c r="I155" s="138"/>
    </row>
    <row r="156" spans="9:9" s="20" customFormat="1" x14ac:dyDescent="0.25">
      <c r="I156" s="138"/>
    </row>
    <row r="157" spans="9:9" s="20" customFormat="1" x14ac:dyDescent="0.25">
      <c r="I157" s="138"/>
    </row>
    <row r="158" spans="9:9" s="20" customFormat="1" x14ac:dyDescent="0.25">
      <c r="I158" s="138"/>
    </row>
    <row r="159" spans="9:9" s="20" customFormat="1" x14ac:dyDescent="0.25">
      <c r="I159" s="138"/>
    </row>
    <row r="160" spans="9:9" s="20" customFormat="1" x14ac:dyDescent="0.25">
      <c r="I160" s="138"/>
    </row>
    <row r="161" spans="9:9" s="20" customFormat="1" x14ac:dyDescent="0.25">
      <c r="I161" s="138"/>
    </row>
    <row r="162" spans="9:9" s="20" customFormat="1" x14ac:dyDescent="0.25">
      <c r="I162" s="138"/>
    </row>
    <row r="163" spans="9:9" s="20" customFormat="1" x14ac:dyDescent="0.25">
      <c r="I163" s="138"/>
    </row>
    <row r="164" spans="9:9" s="20" customFormat="1" x14ac:dyDescent="0.25">
      <c r="I164" s="138"/>
    </row>
    <row r="165" spans="9:9" s="20" customFormat="1" x14ac:dyDescent="0.25">
      <c r="I165" s="138"/>
    </row>
    <row r="166" spans="9:9" s="20" customFormat="1" x14ac:dyDescent="0.25">
      <c r="I166" s="138"/>
    </row>
    <row r="167" spans="9:9" s="20" customFormat="1" x14ac:dyDescent="0.25">
      <c r="I167" s="138"/>
    </row>
    <row r="168" spans="9:9" s="20" customFormat="1" x14ac:dyDescent="0.25">
      <c r="I168" s="138"/>
    </row>
    <row r="169" spans="9:9" s="20" customFormat="1" x14ac:dyDescent="0.25">
      <c r="I169" s="138"/>
    </row>
    <row r="170" spans="9:9" s="20" customFormat="1" x14ac:dyDescent="0.25">
      <c r="I170" s="138"/>
    </row>
    <row r="171" spans="9:9" s="20" customFormat="1" x14ac:dyDescent="0.25">
      <c r="I171" s="138"/>
    </row>
    <row r="172" spans="9:9" s="20" customFormat="1" x14ac:dyDescent="0.25">
      <c r="I172" s="138"/>
    </row>
    <row r="173" spans="9:9" s="20" customFormat="1" x14ac:dyDescent="0.25">
      <c r="I173" s="138"/>
    </row>
    <row r="174" spans="9:9" s="20" customFormat="1" x14ac:dyDescent="0.25">
      <c r="I174" s="138"/>
    </row>
    <row r="175" spans="9:9" s="20" customFormat="1" x14ac:dyDescent="0.25">
      <c r="I175" s="138"/>
    </row>
    <row r="176" spans="9:9" s="20" customFormat="1" x14ac:dyDescent="0.25">
      <c r="I176" s="138"/>
    </row>
    <row r="177" spans="9:9" s="20" customFormat="1" x14ac:dyDescent="0.25">
      <c r="I177" s="138"/>
    </row>
    <row r="178" spans="9:9" s="20" customFormat="1" x14ac:dyDescent="0.25">
      <c r="I178" s="138"/>
    </row>
    <row r="179" spans="9:9" s="20" customFormat="1" x14ac:dyDescent="0.25">
      <c r="I179" s="138"/>
    </row>
    <row r="180" spans="9:9" s="20" customFormat="1" x14ac:dyDescent="0.25">
      <c r="I180" s="138"/>
    </row>
    <row r="181" spans="9:9" s="20" customFormat="1" x14ac:dyDescent="0.25">
      <c r="I181" s="138"/>
    </row>
    <row r="182" spans="9:9" s="20" customFormat="1" x14ac:dyDescent="0.25">
      <c r="I182" s="138"/>
    </row>
    <row r="183" spans="9:9" s="20" customFormat="1" x14ac:dyDescent="0.25">
      <c r="I183" s="138"/>
    </row>
    <row r="184" spans="9:9" s="20" customFormat="1" x14ac:dyDescent="0.25">
      <c r="I184" s="138"/>
    </row>
    <row r="185" spans="9:9" s="20" customFormat="1" x14ac:dyDescent="0.25">
      <c r="I185" s="138"/>
    </row>
    <row r="186" spans="9:9" s="20" customFormat="1" x14ac:dyDescent="0.25">
      <c r="I186" s="138"/>
    </row>
    <row r="187" spans="9:9" s="20" customFormat="1" x14ac:dyDescent="0.25">
      <c r="I187" s="138"/>
    </row>
    <row r="188" spans="9:9" s="20" customFormat="1" x14ac:dyDescent="0.25">
      <c r="I188" s="138"/>
    </row>
    <row r="189" spans="9:9" s="20" customFormat="1" x14ac:dyDescent="0.25">
      <c r="I189" s="138"/>
    </row>
    <row r="190" spans="9:9" s="20" customFormat="1" x14ac:dyDescent="0.25">
      <c r="I190" s="138"/>
    </row>
    <row r="191" spans="9:9" s="20" customFormat="1" x14ac:dyDescent="0.25">
      <c r="I191" s="138"/>
    </row>
    <row r="192" spans="9:9" s="20" customFormat="1" x14ac:dyDescent="0.25">
      <c r="I192" s="138"/>
    </row>
    <row r="193" spans="9:9" s="20" customFormat="1" x14ac:dyDescent="0.25">
      <c r="I193" s="138"/>
    </row>
    <row r="194" spans="9:9" s="20" customFormat="1" x14ac:dyDescent="0.25">
      <c r="I194" s="138"/>
    </row>
    <row r="195" spans="9:9" s="20" customFormat="1" x14ac:dyDescent="0.25">
      <c r="I195" s="138"/>
    </row>
    <row r="196" spans="9:9" s="20" customFormat="1" x14ac:dyDescent="0.25">
      <c r="I196" s="138"/>
    </row>
    <row r="197" spans="9:9" s="20" customFormat="1" x14ac:dyDescent="0.25">
      <c r="I197" s="138"/>
    </row>
    <row r="198" spans="9:9" s="20" customFormat="1" x14ac:dyDescent="0.25">
      <c r="I198" s="138"/>
    </row>
    <row r="199" spans="9:9" s="20" customFormat="1" x14ac:dyDescent="0.25">
      <c r="I199" s="138"/>
    </row>
    <row r="200" spans="9:9" s="20" customFormat="1" x14ac:dyDescent="0.25">
      <c r="I200" s="138"/>
    </row>
    <row r="201" spans="9:9" s="20" customFormat="1" x14ac:dyDescent="0.25">
      <c r="I201" s="138"/>
    </row>
    <row r="202" spans="9:9" s="20" customFormat="1" x14ac:dyDescent="0.25">
      <c r="I202" s="138"/>
    </row>
    <row r="203" spans="9:9" s="20" customFormat="1" x14ac:dyDescent="0.25">
      <c r="I203" s="138"/>
    </row>
    <row r="204" spans="9:9" s="20" customFormat="1" x14ac:dyDescent="0.25">
      <c r="I204" s="138"/>
    </row>
    <row r="205" spans="9:9" s="20" customFormat="1" x14ac:dyDescent="0.25">
      <c r="I205" s="138"/>
    </row>
    <row r="206" spans="9:9" s="20" customFormat="1" x14ac:dyDescent="0.25">
      <c r="I206" s="138"/>
    </row>
    <row r="207" spans="9:9" s="20" customFormat="1" x14ac:dyDescent="0.25">
      <c r="I207" s="138"/>
    </row>
    <row r="208" spans="9:9" s="20" customFormat="1" x14ac:dyDescent="0.25">
      <c r="I208" s="138"/>
    </row>
    <row r="209" spans="9:9" s="20" customFormat="1" x14ac:dyDescent="0.25">
      <c r="I209" s="138"/>
    </row>
    <row r="210" spans="9:9" s="20" customFormat="1" x14ac:dyDescent="0.25">
      <c r="I210" s="138"/>
    </row>
    <row r="211" spans="9:9" s="20" customFormat="1" x14ac:dyDescent="0.25">
      <c r="I211" s="138"/>
    </row>
    <row r="212" spans="9:9" s="20" customFormat="1" x14ac:dyDescent="0.25">
      <c r="I212" s="138"/>
    </row>
    <row r="213" spans="9:9" s="20" customFormat="1" x14ac:dyDescent="0.25">
      <c r="I213" s="138"/>
    </row>
    <row r="214" spans="9:9" s="20" customFormat="1" x14ac:dyDescent="0.25">
      <c r="I214" s="138"/>
    </row>
    <row r="215" spans="9:9" s="20" customFormat="1" x14ac:dyDescent="0.25">
      <c r="I215" s="138"/>
    </row>
    <row r="216" spans="9:9" s="20" customFormat="1" x14ac:dyDescent="0.25">
      <c r="I216" s="138"/>
    </row>
    <row r="217" spans="9:9" s="20" customFormat="1" x14ac:dyDescent="0.25">
      <c r="I217" s="138"/>
    </row>
    <row r="218" spans="9:9" s="20" customFormat="1" x14ac:dyDescent="0.25">
      <c r="I218" s="138"/>
    </row>
    <row r="219" spans="9:9" s="20" customFormat="1" x14ac:dyDescent="0.25">
      <c r="I219" s="138"/>
    </row>
    <row r="220" spans="9:9" s="20" customFormat="1" x14ac:dyDescent="0.25">
      <c r="I220" s="138"/>
    </row>
    <row r="221" spans="9:9" s="20" customFormat="1" x14ac:dyDescent="0.25">
      <c r="I221" s="138"/>
    </row>
    <row r="222" spans="9:9" s="20" customFormat="1" x14ac:dyDescent="0.25">
      <c r="I222" s="138"/>
    </row>
    <row r="223" spans="9:9" s="20" customFormat="1" x14ac:dyDescent="0.25">
      <c r="I223" s="138"/>
    </row>
    <row r="224" spans="9:9" s="20" customFormat="1" x14ac:dyDescent="0.25">
      <c r="I224" s="138"/>
    </row>
    <row r="225" spans="9:9" s="20" customFormat="1" x14ac:dyDescent="0.25">
      <c r="I225" s="138"/>
    </row>
    <row r="226" spans="9:9" s="20" customFormat="1" x14ac:dyDescent="0.25">
      <c r="I226" s="138"/>
    </row>
    <row r="227" spans="9:9" s="20" customFormat="1" x14ac:dyDescent="0.25">
      <c r="I227" s="138"/>
    </row>
    <row r="228" spans="9:9" s="20" customFormat="1" x14ac:dyDescent="0.25">
      <c r="I228" s="138"/>
    </row>
    <row r="229" spans="9:9" s="20" customFormat="1" x14ac:dyDescent="0.25">
      <c r="I229" s="138"/>
    </row>
    <row r="230" spans="9:9" s="20" customFormat="1" x14ac:dyDescent="0.25">
      <c r="I230" s="138"/>
    </row>
    <row r="231" spans="9:9" s="20" customFormat="1" x14ac:dyDescent="0.25">
      <c r="I231" s="138"/>
    </row>
    <row r="232" spans="9:9" s="20" customFormat="1" x14ac:dyDescent="0.25">
      <c r="I232" s="138"/>
    </row>
    <row r="233" spans="9:9" s="20" customFormat="1" x14ac:dyDescent="0.25">
      <c r="I233" s="138"/>
    </row>
    <row r="234" spans="9:9" s="20" customFormat="1" x14ac:dyDescent="0.25">
      <c r="I234" s="138"/>
    </row>
    <row r="235" spans="9:9" s="20" customFormat="1" x14ac:dyDescent="0.25">
      <c r="I235" s="138"/>
    </row>
    <row r="236" spans="9:9" s="20" customFormat="1" x14ac:dyDescent="0.25">
      <c r="I236" s="138"/>
    </row>
    <row r="237" spans="9:9" s="20" customFormat="1" x14ac:dyDescent="0.25">
      <c r="I237" s="138"/>
    </row>
    <row r="238" spans="9:9" s="20" customFormat="1" x14ac:dyDescent="0.25">
      <c r="I238" s="138"/>
    </row>
    <row r="239" spans="9:9" s="20" customFormat="1" x14ac:dyDescent="0.25">
      <c r="I239" s="138"/>
    </row>
    <row r="240" spans="9:9" s="20" customFormat="1" x14ac:dyDescent="0.25">
      <c r="I240" s="138"/>
    </row>
    <row r="241" spans="9:9" s="20" customFormat="1" x14ac:dyDescent="0.25">
      <c r="I241" s="138"/>
    </row>
    <row r="242" spans="9:9" s="20" customFormat="1" x14ac:dyDescent="0.25">
      <c r="I242" s="138"/>
    </row>
    <row r="243" spans="9:9" s="20" customFormat="1" x14ac:dyDescent="0.25">
      <c r="I243" s="138"/>
    </row>
    <row r="244" spans="9:9" s="20" customFormat="1" x14ac:dyDescent="0.25">
      <c r="I244" s="138"/>
    </row>
    <row r="245" spans="9:9" s="20" customFormat="1" x14ac:dyDescent="0.25">
      <c r="I245" s="138"/>
    </row>
    <row r="246" spans="9:9" s="20" customFormat="1" x14ac:dyDescent="0.25">
      <c r="I246" s="138"/>
    </row>
    <row r="247" spans="9:9" s="20" customFormat="1" x14ac:dyDescent="0.25">
      <c r="I247" s="138"/>
    </row>
    <row r="248" spans="9:9" s="20" customFormat="1" x14ac:dyDescent="0.25">
      <c r="I248" s="138"/>
    </row>
    <row r="249" spans="9:9" s="20" customFormat="1" x14ac:dyDescent="0.25">
      <c r="I249" s="138"/>
    </row>
    <row r="250" spans="9:9" s="20" customFormat="1" x14ac:dyDescent="0.25">
      <c r="I250" s="138"/>
    </row>
    <row r="251" spans="9:9" s="20" customFormat="1" x14ac:dyDescent="0.25">
      <c r="I251" s="138"/>
    </row>
    <row r="252" spans="9:9" s="20" customFormat="1" x14ac:dyDescent="0.25">
      <c r="I252" s="138"/>
    </row>
    <row r="253" spans="9:9" s="20" customFormat="1" x14ac:dyDescent="0.25">
      <c r="I253" s="138"/>
    </row>
    <row r="254" spans="9:9" s="20" customFormat="1" x14ac:dyDescent="0.25">
      <c r="I254" s="138"/>
    </row>
    <row r="255" spans="9:9" s="20" customFormat="1" x14ac:dyDescent="0.25">
      <c r="I255" s="138"/>
    </row>
    <row r="256" spans="9:9" s="20" customFormat="1" x14ac:dyDescent="0.25">
      <c r="I256" s="138"/>
    </row>
    <row r="257" spans="9:9" s="20" customFormat="1" x14ac:dyDescent="0.25">
      <c r="I257" s="138"/>
    </row>
    <row r="258" spans="9:9" s="20" customFormat="1" x14ac:dyDescent="0.25">
      <c r="I258" s="138"/>
    </row>
    <row r="259" spans="9:9" s="20" customFormat="1" x14ac:dyDescent="0.25">
      <c r="I259" s="138"/>
    </row>
    <row r="260" spans="9:9" s="20" customFormat="1" x14ac:dyDescent="0.25">
      <c r="I260" s="138"/>
    </row>
    <row r="261" spans="9:9" s="20" customFormat="1" x14ac:dyDescent="0.25">
      <c r="I261" s="138"/>
    </row>
    <row r="262" spans="9:9" s="20" customFormat="1" x14ac:dyDescent="0.25">
      <c r="I262" s="138"/>
    </row>
    <row r="263" spans="9:9" s="20" customFormat="1" x14ac:dyDescent="0.25">
      <c r="I263" s="138"/>
    </row>
    <row r="264" spans="9:9" s="20" customFormat="1" x14ac:dyDescent="0.25">
      <c r="I264" s="138"/>
    </row>
    <row r="265" spans="9:9" s="20" customFormat="1" x14ac:dyDescent="0.25">
      <c r="I265" s="138"/>
    </row>
    <row r="266" spans="9:9" s="20" customFormat="1" x14ac:dyDescent="0.25">
      <c r="I266" s="138"/>
    </row>
    <row r="267" spans="9:9" s="20" customFormat="1" x14ac:dyDescent="0.25">
      <c r="I267" s="138"/>
    </row>
    <row r="268" spans="9:9" s="20" customFormat="1" x14ac:dyDescent="0.25">
      <c r="I268" s="138"/>
    </row>
    <row r="269" spans="9:9" s="20" customFormat="1" x14ac:dyDescent="0.25">
      <c r="I269" s="138"/>
    </row>
    <row r="270" spans="9:9" s="20" customFormat="1" x14ac:dyDescent="0.25">
      <c r="I270" s="138"/>
    </row>
    <row r="271" spans="9:9" s="20" customFormat="1" x14ac:dyDescent="0.25">
      <c r="I271" s="138"/>
    </row>
    <row r="272" spans="9:9" s="20" customFormat="1" x14ac:dyDescent="0.25">
      <c r="I272" s="138"/>
    </row>
    <row r="273" spans="9:9" s="20" customFormat="1" x14ac:dyDescent="0.25">
      <c r="I273" s="138"/>
    </row>
    <row r="274" spans="9:9" s="20" customFormat="1" x14ac:dyDescent="0.25">
      <c r="I274" s="138"/>
    </row>
    <row r="275" spans="9:9" s="20" customFormat="1" x14ac:dyDescent="0.25">
      <c r="I275" s="138"/>
    </row>
    <row r="276" spans="9:9" s="20" customFormat="1" x14ac:dyDescent="0.25">
      <c r="I276" s="138"/>
    </row>
    <row r="277" spans="9:9" s="20" customFormat="1" x14ac:dyDescent="0.25">
      <c r="I277" s="138"/>
    </row>
    <row r="278" spans="9:9" s="20" customFormat="1" x14ac:dyDescent="0.25">
      <c r="I278" s="138"/>
    </row>
    <row r="279" spans="9:9" s="20" customFormat="1" x14ac:dyDescent="0.25">
      <c r="I279" s="138"/>
    </row>
    <row r="280" spans="9:9" s="20" customFormat="1" x14ac:dyDescent="0.25">
      <c r="I280" s="138"/>
    </row>
    <row r="281" spans="9:9" s="20" customFormat="1" x14ac:dyDescent="0.25">
      <c r="I281" s="138"/>
    </row>
    <row r="282" spans="9:9" s="20" customFormat="1" x14ac:dyDescent="0.25">
      <c r="I282" s="138"/>
    </row>
    <row r="283" spans="9:9" s="20" customFormat="1" x14ac:dyDescent="0.25">
      <c r="I283" s="138"/>
    </row>
    <row r="284" spans="9:9" s="20" customFormat="1" x14ac:dyDescent="0.25">
      <c r="I284" s="138"/>
    </row>
    <row r="285" spans="9:9" s="20" customFormat="1" x14ac:dyDescent="0.25">
      <c r="I285" s="138"/>
    </row>
    <row r="286" spans="9:9" s="20" customFormat="1" x14ac:dyDescent="0.25">
      <c r="I286" s="138"/>
    </row>
    <row r="287" spans="9:9" s="20" customFormat="1" x14ac:dyDescent="0.25">
      <c r="I287" s="138"/>
    </row>
    <row r="288" spans="9:9" s="20" customFormat="1" x14ac:dyDescent="0.25">
      <c r="I288" s="138"/>
    </row>
    <row r="289" spans="9:9" s="20" customFormat="1" x14ac:dyDescent="0.25">
      <c r="I289" s="138"/>
    </row>
    <row r="290" spans="9:9" s="20" customFormat="1" x14ac:dyDescent="0.25">
      <c r="I290" s="138"/>
    </row>
    <row r="291" spans="9:9" s="20" customFormat="1" x14ac:dyDescent="0.25">
      <c r="I291" s="138"/>
    </row>
    <row r="292" spans="9:9" s="20" customFormat="1" x14ac:dyDescent="0.25">
      <c r="I292" s="138"/>
    </row>
    <row r="293" spans="9:9" s="20" customFormat="1" x14ac:dyDescent="0.25">
      <c r="I293" s="138"/>
    </row>
    <row r="294" spans="9:9" s="20" customFormat="1" x14ac:dyDescent="0.25">
      <c r="I294" s="138"/>
    </row>
    <row r="295" spans="9:9" s="20" customFormat="1" x14ac:dyDescent="0.25">
      <c r="I295" s="138"/>
    </row>
    <row r="296" spans="9:9" s="20" customFormat="1" x14ac:dyDescent="0.25">
      <c r="I296" s="138"/>
    </row>
    <row r="297" spans="9:9" s="20" customFormat="1" x14ac:dyDescent="0.25">
      <c r="I297" s="138"/>
    </row>
    <row r="298" spans="9:9" s="20" customFormat="1" x14ac:dyDescent="0.25">
      <c r="I298" s="138"/>
    </row>
    <row r="299" spans="9:9" s="20" customFormat="1" x14ac:dyDescent="0.25">
      <c r="I299" s="138"/>
    </row>
    <row r="300" spans="9:9" s="20" customFormat="1" x14ac:dyDescent="0.25">
      <c r="I300" s="138"/>
    </row>
    <row r="301" spans="9:9" s="20" customFormat="1" x14ac:dyDescent="0.25">
      <c r="I301" s="138"/>
    </row>
    <row r="302" spans="9:9" s="20" customFormat="1" x14ac:dyDescent="0.25"/>
    <row r="303" spans="9:9" s="20" customFormat="1" x14ac:dyDescent="0.25"/>
    <row r="304" spans="9:9"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row r="1433" s="20" customFormat="1" x14ac:dyDescent="0.25"/>
    <row r="1434" s="20" customFormat="1" x14ac:dyDescent="0.25"/>
    <row r="1435" s="20" customFormat="1" x14ac:dyDescent="0.25"/>
    <row r="1436" s="20" customFormat="1" x14ac:dyDescent="0.25"/>
    <row r="1437" s="20" customFormat="1" x14ac:dyDescent="0.25"/>
    <row r="1438" s="20" customFormat="1" x14ac:dyDescent="0.25"/>
    <row r="1439" s="20" customFormat="1" x14ac:dyDescent="0.25"/>
    <row r="1440" s="20" customFormat="1" x14ac:dyDescent="0.25"/>
    <row r="1441" s="20" customFormat="1" x14ac:dyDescent="0.25"/>
    <row r="1442" s="20" customFormat="1" x14ac:dyDescent="0.25"/>
    <row r="1443" s="20" customFormat="1" x14ac:dyDescent="0.25"/>
    <row r="1444" s="20" customFormat="1" x14ac:dyDescent="0.25"/>
    <row r="1445" s="20" customFormat="1" x14ac:dyDescent="0.25"/>
    <row r="1446" s="20" customFormat="1" x14ac:dyDescent="0.25"/>
    <row r="1447" s="20" customFormat="1" x14ac:dyDescent="0.25"/>
    <row r="1448" s="20" customFormat="1" x14ac:dyDescent="0.25"/>
    <row r="1449" s="20" customFormat="1" x14ac:dyDescent="0.25"/>
    <row r="1450" s="20" customFormat="1" x14ac:dyDescent="0.25"/>
    <row r="1451" s="20" customFormat="1" x14ac:dyDescent="0.25"/>
    <row r="1452" s="20" customFormat="1" x14ac:dyDescent="0.25"/>
    <row r="1453" s="20" customFormat="1" x14ac:dyDescent="0.25"/>
    <row r="1454" s="20" customFormat="1" x14ac:dyDescent="0.25"/>
    <row r="1455" s="20" customFormat="1" x14ac:dyDescent="0.25"/>
    <row r="1456" s="20" customFormat="1" x14ac:dyDescent="0.25"/>
    <row r="1457" s="20" customFormat="1" x14ac:dyDescent="0.25"/>
    <row r="1458" s="20" customFormat="1" x14ac:dyDescent="0.25"/>
    <row r="1459" s="20" customFormat="1" x14ac:dyDescent="0.25"/>
    <row r="1460" s="20" customFormat="1" x14ac:dyDescent="0.25"/>
    <row r="1461" s="20" customFormat="1" x14ac:dyDescent="0.25"/>
    <row r="1462" s="20" customFormat="1" x14ac:dyDescent="0.25"/>
    <row r="1463" s="20" customFormat="1" x14ac:dyDescent="0.25"/>
    <row r="1464" s="20" customFormat="1" x14ac:dyDescent="0.25"/>
    <row r="1465" s="20" customFormat="1" x14ac:dyDescent="0.25"/>
    <row r="1466" s="20" customFormat="1" x14ac:dyDescent="0.25"/>
    <row r="1467" s="20" customFormat="1" x14ac:dyDescent="0.25"/>
    <row r="1468" s="20" customFormat="1" x14ac:dyDescent="0.25"/>
    <row r="1469" s="20" customFormat="1" x14ac:dyDescent="0.25"/>
    <row r="1470" s="20" customFormat="1" x14ac:dyDescent="0.25"/>
    <row r="1471" s="20" customFormat="1" x14ac:dyDescent="0.25"/>
    <row r="1472" s="20" customFormat="1" x14ac:dyDescent="0.25"/>
    <row r="1473" s="20" customFormat="1" x14ac:dyDescent="0.25"/>
    <row r="1474" s="20" customFormat="1" x14ac:dyDescent="0.25"/>
    <row r="1475" s="20" customFormat="1" x14ac:dyDescent="0.25"/>
    <row r="1476" s="20" customFormat="1" x14ac:dyDescent="0.25"/>
    <row r="1477" s="20" customFormat="1" x14ac:dyDescent="0.25"/>
    <row r="1478" s="20" customFormat="1" x14ac:dyDescent="0.25"/>
    <row r="1479" s="20" customFormat="1" x14ac:dyDescent="0.25"/>
    <row r="1480" s="20" customFormat="1" x14ac:dyDescent="0.25"/>
    <row r="1481" s="20" customFormat="1" x14ac:dyDescent="0.25"/>
    <row r="1482" s="20" customFormat="1" x14ac:dyDescent="0.25"/>
    <row r="1483" s="20" customFormat="1" x14ac:dyDescent="0.25"/>
    <row r="1484" s="20" customFormat="1" x14ac:dyDescent="0.25"/>
    <row r="1485" s="20" customFormat="1" x14ac:dyDescent="0.25"/>
    <row r="1486" s="20" customFormat="1" x14ac:dyDescent="0.25"/>
    <row r="1487" s="20" customFormat="1" x14ac:dyDescent="0.25"/>
    <row r="1488" s="20" customFormat="1" x14ac:dyDescent="0.25"/>
    <row r="1489" s="20" customFormat="1" x14ac:dyDescent="0.25"/>
    <row r="1490" s="20" customFormat="1" x14ac:dyDescent="0.25"/>
    <row r="1491" s="20" customFormat="1" x14ac:dyDescent="0.25"/>
    <row r="1492" s="20" customFormat="1" x14ac:dyDescent="0.25"/>
    <row r="1493" s="20" customFormat="1" x14ac:dyDescent="0.25"/>
    <row r="1494" s="20" customFormat="1" x14ac:dyDescent="0.25"/>
    <row r="1495" s="20" customFormat="1" x14ac:dyDescent="0.25"/>
    <row r="1496" s="20" customFormat="1" x14ac:dyDescent="0.25"/>
    <row r="1497" s="20" customFormat="1" x14ac:dyDescent="0.25"/>
    <row r="1498" s="20" customFormat="1" x14ac:dyDescent="0.25"/>
    <row r="1499" s="20" customFormat="1" x14ac:dyDescent="0.25"/>
    <row r="1500" s="20" customFormat="1" x14ac:dyDescent="0.25"/>
    <row r="1501" s="20" customFormat="1" x14ac:dyDescent="0.25"/>
    <row r="1502" s="20" customFormat="1" x14ac:dyDescent="0.25"/>
    <row r="1503" s="20" customFormat="1" x14ac:dyDescent="0.25"/>
    <row r="1504" s="20" customFormat="1" x14ac:dyDescent="0.25"/>
    <row r="1505" s="20" customFormat="1" x14ac:dyDescent="0.25"/>
    <row r="1506" s="20" customFormat="1" x14ac:dyDescent="0.25"/>
    <row r="1507" s="20" customFormat="1" x14ac:dyDescent="0.25"/>
    <row r="1508" s="20" customFormat="1" x14ac:dyDescent="0.25"/>
    <row r="1509" s="20" customFormat="1" x14ac:dyDescent="0.25"/>
    <row r="1510" s="20" customFormat="1" x14ac:dyDescent="0.25"/>
    <row r="1511" s="20" customFormat="1" x14ac:dyDescent="0.25"/>
    <row r="1512" s="20" customFormat="1" x14ac:dyDescent="0.25"/>
    <row r="1513" s="20" customFormat="1" x14ac:dyDescent="0.25"/>
    <row r="1514" s="20" customFormat="1" x14ac:dyDescent="0.25"/>
    <row r="1515" s="20" customFormat="1" x14ac:dyDescent="0.25"/>
    <row r="1516" s="20" customFormat="1" x14ac:dyDescent="0.25"/>
    <row r="1517" s="20" customFormat="1" x14ac:dyDescent="0.25"/>
    <row r="1518" s="20" customFormat="1" x14ac:dyDescent="0.25"/>
    <row r="1519" s="20" customFormat="1" x14ac:dyDescent="0.25"/>
    <row r="1520" s="20" customFormat="1" x14ac:dyDescent="0.25"/>
    <row r="1521" s="20" customFormat="1" x14ac:dyDescent="0.25"/>
    <row r="1522" s="20" customFormat="1" x14ac:dyDescent="0.25"/>
    <row r="1523" s="20" customFormat="1" x14ac:dyDescent="0.25"/>
    <row r="1524" s="20" customFormat="1" x14ac:dyDescent="0.25"/>
    <row r="1525" s="20" customFormat="1" x14ac:dyDescent="0.25"/>
    <row r="1526" s="20" customFormat="1" x14ac:dyDescent="0.25"/>
    <row r="1527" s="20" customFormat="1" x14ac:dyDescent="0.25"/>
    <row r="1528" s="20" customFormat="1" x14ac:dyDescent="0.25"/>
    <row r="1529" s="20" customFormat="1" x14ac:dyDescent="0.25"/>
    <row r="1530" s="20" customFormat="1" x14ac:dyDescent="0.25"/>
    <row r="1531" s="20" customFormat="1" x14ac:dyDescent="0.25"/>
    <row r="1532" s="20" customFormat="1" x14ac:dyDescent="0.25"/>
    <row r="1533" s="20" customFormat="1" x14ac:dyDescent="0.25"/>
    <row r="1534" s="20" customFormat="1" x14ac:dyDescent="0.25"/>
    <row r="1535" s="20" customFormat="1" x14ac:dyDescent="0.25"/>
    <row r="1536" s="20" customFormat="1" x14ac:dyDescent="0.25"/>
    <row r="1537" s="20" customFormat="1" x14ac:dyDescent="0.25"/>
    <row r="1538" s="20" customFormat="1" x14ac:dyDescent="0.25"/>
    <row r="1539" s="20" customFormat="1" x14ac:dyDescent="0.25"/>
    <row r="1540" s="20" customFormat="1" x14ac:dyDescent="0.25"/>
    <row r="1541" s="20" customFormat="1" x14ac:dyDescent="0.25"/>
    <row r="1542" s="20" customFormat="1" x14ac:dyDescent="0.25"/>
    <row r="1543" s="20" customFormat="1" x14ac:dyDescent="0.25"/>
    <row r="1544" s="20" customFormat="1" x14ac:dyDescent="0.25"/>
    <row r="1545" s="20" customFormat="1" x14ac:dyDescent="0.25"/>
    <row r="1546" s="20" customFormat="1" x14ac:dyDescent="0.25"/>
    <row r="1547" s="20" customFormat="1" x14ac:dyDescent="0.25"/>
    <row r="1548" s="20" customFormat="1" x14ac:dyDescent="0.25"/>
    <row r="1549" s="20" customFormat="1" x14ac:dyDescent="0.25"/>
    <row r="1550" s="20" customFormat="1" x14ac:dyDescent="0.25"/>
    <row r="1551" s="20" customFormat="1" x14ac:dyDescent="0.25"/>
    <row r="1552" s="20" customFormat="1" x14ac:dyDescent="0.25"/>
    <row r="1553" s="20" customFormat="1" x14ac:dyDescent="0.25"/>
    <row r="1554" s="20" customFormat="1" x14ac:dyDescent="0.25"/>
    <row r="1555" s="20" customFormat="1" x14ac:dyDescent="0.25"/>
    <row r="1556" s="20" customFormat="1" x14ac:dyDescent="0.25"/>
    <row r="1557" s="20" customFormat="1" x14ac:dyDescent="0.25"/>
    <row r="1558" s="20" customFormat="1" x14ac:dyDescent="0.25"/>
    <row r="1559" s="20" customFormat="1" x14ac:dyDescent="0.25"/>
    <row r="1560" s="20" customFormat="1" x14ac:dyDescent="0.25"/>
    <row r="1561" s="20" customFormat="1" x14ac:dyDescent="0.25"/>
    <row r="1562" s="20" customFormat="1" x14ac:dyDescent="0.25"/>
    <row r="1563" s="20" customFormat="1" x14ac:dyDescent="0.25"/>
    <row r="1564" s="20" customFormat="1" x14ac:dyDescent="0.25"/>
    <row r="1565" s="20" customFormat="1" x14ac:dyDescent="0.25"/>
    <row r="1566" s="20" customFormat="1" x14ac:dyDescent="0.25"/>
    <row r="1567" s="20" customFormat="1" x14ac:dyDescent="0.25"/>
    <row r="1568" s="20" customFormat="1" x14ac:dyDescent="0.25"/>
    <row r="1569" s="20" customFormat="1" x14ac:dyDescent="0.25"/>
    <row r="1570" s="20" customFormat="1" x14ac:dyDescent="0.25"/>
    <row r="1571" s="20" customFormat="1" x14ac:dyDescent="0.25"/>
    <row r="1572" s="20" customFormat="1" x14ac:dyDescent="0.25"/>
    <row r="1573" s="20" customFormat="1" x14ac:dyDescent="0.25"/>
    <row r="1574" s="20" customFormat="1" x14ac:dyDescent="0.25"/>
    <row r="1575" s="20" customFormat="1" x14ac:dyDescent="0.25"/>
    <row r="1576" s="20" customFormat="1" x14ac:dyDescent="0.25"/>
    <row r="1577" s="20" customFormat="1" x14ac:dyDescent="0.25"/>
    <row r="1578" s="20" customFormat="1" x14ac:dyDescent="0.25"/>
    <row r="1579" s="20" customFormat="1" x14ac:dyDescent="0.25"/>
    <row r="1580" s="20" customFormat="1" x14ac:dyDescent="0.25"/>
    <row r="1581" s="20" customFormat="1" x14ac:dyDescent="0.25"/>
    <row r="1582" s="20" customFormat="1" x14ac:dyDescent="0.25"/>
    <row r="1583" s="20" customFormat="1" x14ac:dyDescent="0.25"/>
    <row r="1584" s="20" customFormat="1" x14ac:dyDescent="0.25"/>
    <row r="1585" s="20" customFormat="1" x14ac:dyDescent="0.25"/>
    <row r="1586" s="20" customFormat="1" x14ac:dyDescent="0.25"/>
    <row r="1587" s="20" customFormat="1" x14ac:dyDescent="0.25"/>
    <row r="1588" s="20" customFormat="1" x14ac:dyDescent="0.25"/>
    <row r="1589" s="20" customFormat="1" x14ac:dyDescent="0.25"/>
    <row r="1590" s="20" customFormat="1" x14ac:dyDescent="0.25"/>
    <row r="1591" s="20" customFormat="1" x14ac:dyDescent="0.25"/>
    <row r="1592" s="20" customFormat="1" x14ac:dyDescent="0.25"/>
    <row r="1593" s="20" customFormat="1" x14ac:dyDescent="0.25"/>
    <row r="1594" s="20" customFormat="1" x14ac:dyDescent="0.25"/>
    <row r="1595" s="20" customFormat="1" x14ac:dyDescent="0.25"/>
    <row r="1596" s="20" customFormat="1" x14ac:dyDescent="0.25"/>
    <row r="1597" s="20" customFormat="1" x14ac:dyDescent="0.25"/>
    <row r="1598" s="20" customFormat="1" x14ac:dyDescent="0.25"/>
    <row r="1599" s="20" customFormat="1" x14ac:dyDescent="0.25"/>
    <row r="1600" s="20" customFormat="1" x14ac:dyDescent="0.25"/>
    <row r="1601" s="20" customFormat="1" x14ac:dyDescent="0.25"/>
    <row r="1602" s="20" customFormat="1" x14ac:dyDescent="0.25"/>
    <row r="1603" s="20" customFormat="1" x14ac:dyDescent="0.25"/>
    <row r="1604" s="20" customFormat="1" x14ac:dyDescent="0.25"/>
    <row r="1605" s="20" customFormat="1" x14ac:dyDescent="0.25"/>
    <row r="1606" s="20" customFormat="1" x14ac:dyDescent="0.25"/>
    <row r="1607" s="20" customFormat="1" x14ac:dyDescent="0.25"/>
    <row r="1608" s="20" customFormat="1" x14ac:dyDescent="0.25"/>
    <row r="1609" s="20" customFormat="1" x14ac:dyDescent="0.25"/>
    <row r="1610" s="20" customFormat="1" x14ac:dyDescent="0.25"/>
    <row r="1611" s="20" customFormat="1" x14ac:dyDescent="0.25"/>
    <row r="1612" s="20" customFormat="1" x14ac:dyDescent="0.25"/>
    <row r="1613" s="20" customFormat="1" x14ac:dyDescent="0.25"/>
    <row r="1614" s="20" customFormat="1" x14ac:dyDescent="0.25"/>
    <row r="1615" s="20" customFormat="1" x14ac:dyDescent="0.25"/>
    <row r="1616" s="20" customFormat="1" x14ac:dyDescent="0.25"/>
    <row r="1617" s="20" customFormat="1" x14ac:dyDescent="0.25"/>
    <row r="1618" s="20" customFormat="1" x14ac:dyDescent="0.25"/>
    <row r="1619" s="20" customFormat="1" x14ac:dyDescent="0.25"/>
    <row r="1620" s="20" customFormat="1" x14ac:dyDescent="0.25"/>
    <row r="1621" s="20" customFormat="1" x14ac:dyDescent="0.25"/>
    <row r="1622" s="20" customFormat="1" x14ac:dyDescent="0.25"/>
    <row r="1623" s="20" customFormat="1" x14ac:dyDescent="0.25"/>
    <row r="1624" s="20" customFormat="1" x14ac:dyDescent="0.25"/>
    <row r="1625" s="20" customFormat="1" x14ac:dyDescent="0.25"/>
    <row r="1626" s="20" customFormat="1" x14ac:dyDescent="0.25"/>
    <row r="1627" s="20" customFormat="1" x14ac:dyDescent="0.25"/>
    <row r="1628" s="20" customFormat="1" x14ac:dyDescent="0.25"/>
    <row r="1629" s="20" customFormat="1" x14ac:dyDescent="0.25"/>
    <row r="1630" s="20" customFormat="1" x14ac:dyDescent="0.25"/>
    <row r="1631" s="20" customFormat="1" x14ac:dyDescent="0.25"/>
    <row r="1632" s="20" customFormat="1" x14ac:dyDescent="0.25"/>
    <row r="1633" s="20" customFormat="1" x14ac:dyDescent="0.25"/>
    <row r="1634" s="20" customFormat="1" x14ac:dyDescent="0.25"/>
    <row r="1635" s="20" customFormat="1" x14ac:dyDescent="0.25"/>
    <row r="1636" s="20" customFormat="1" x14ac:dyDescent="0.25"/>
    <row r="1637" s="20" customFormat="1" x14ac:dyDescent="0.25"/>
    <row r="1638" s="20" customFormat="1" x14ac:dyDescent="0.25"/>
    <row r="1639" s="20" customFormat="1" x14ac:dyDescent="0.25"/>
    <row r="1640" s="20" customFormat="1" x14ac:dyDescent="0.25"/>
    <row r="1641" s="20" customFormat="1" x14ac:dyDescent="0.25"/>
    <row r="1642" s="20" customFormat="1" x14ac:dyDescent="0.25"/>
    <row r="1643" s="20" customFormat="1" x14ac:dyDescent="0.25"/>
    <row r="1644" s="20" customFormat="1" x14ac:dyDescent="0.25"/>
    <row r="1645" s="20" customFormat="1" x14ac:dyDescent="0.25"/>
    <row r="1646" s="20" customFormat="1" x14ac:dyDescent="0.25"/>
    <row r="1647" s="20" customFormat="1" x14ac:dyDescent="0.25"/>
    <row r="1648" s="20" customFormat="1" x14ac:dyDescent="0.25"/>
    <row r="1649" s="20" customFormat="1" x14ac:dyDescent="0.25"/>
    <row r="1650" s="20" customFormat="1" x14ac:dyDescent="0.25"/>
    <row r="1651" s="20" customFormat="1" x14ac:dyDescent="0.25"/>
    <row r="1652" s="20" customFormat="1" x14ac:dyDescent="0.25"/>
    <row r="1653" s="20" customFormat="1" x14ac:dyDescent="0.25"/>
    <row r="1654" s="20" customFormat="1" x14ac:dyDescent="0.25"/>
    <row r="1655" s="20" customFormat="1" x14ac:dyDescent="0.25"/>
    <row r="1656" s="20" customFormat="1" x14ac:dyDescent="0.25"/>
    <row r="1657" s="20" customFormat="1" x14ac:dyDescent="0.25"/>
    <row r="1658" s="20" customFormat="1" x14ac:dyDescent="0.25"/>
    <row r="1659" s="20" customFormat="1" x14ac:dyDescent="0.25"/>
    <row r="1660" s="20" customFormat="1" x14ac:dyDescent="0.25"/>
    <row r="1661" s="20" customFormat="1" x14ac:dyDescent="0.25"/>
    <row r="1662" s="20" customFormat="1" x14ac:dyDescent="0.25"/>
    <row r="1663" s="20" customFormat="1" x14ac:dyDescent="0.25"/>
    <row r="1664" s="20" customFormat="1" x14ac:dyDescent="0.25"/>
    <row r="1665" s="20" customFormat="1" x14ac:dyDescent="0.25"/>
    <row r="1666" s="20" customFormat="1" x14ac:dyDescent="0.25"/>
    <row r="1667" s="20" customFormat="1" x14ac:dyDescent="0.25"/>
    <row r="1668" s="20" customFormat="1" x14ac:dyDescent="0.25"/>
    <row r="1669" s="20" customFormat="1" x14ac:dyDescent="0.25"/>
    <row r="1670" s="20" customFormat="1" x14ac:dyDescent="0.25"/>
    <row r="1671" s="20" customFormat="1" x14ac:dyDescent="0.25"/>
    <row r="1672" s="20" customFormat="1" x14ac:dyDescent="0.25"/>
    <row r="1673" s="20" customFormat="1" x14ac:dyDescent="0.25"/>
    <row r="1674" s="20" customFormat="1" x14ac:dyDescent="0.25"/>
    <row r="1675" s="20" customFormat="1" x14ac:dyDescent="0.25"/>
    <row r="1676" s="20" customFormat="1" x14ac:dyDescent="0.25"/>
    <row r="1677" s="20" customFormat="1" x14ac:dyDescent="0.25"/>
    <row r="1678" s="20" customFormat="1" x14ac:dyDescent="0.25"/>
    <row r="1679" s="20" customFormat="1" x14ac:dyDescent="0.25"/>
    <row r="1680" s="20" customFormat="1" x14ac:dyDescent="0.25"/>
    <row r="1681" s="20" customFormat="1" x14ac:dyDescent="0.25"/>
    <row r="1682" s="20" customFormat="1" x14ac:dyDescent="0.25"/>
    <row r="1683" s="20" customFormat="1" x14ac:dyDescent="0.25"/>
    <row r="1684" s="20" customFormat="1" x14ac:dyDescent="0.25"/>
    <row r="1685" s="20" customFormat="1" x14ac:dyDescent="0.25"/>
    <row r="1686" s="20" customFormat="1" x14ac:dyDescent="0.25"/>
    <row r="1687" s="20" customFormat="1" x14ac:dyDescent="0.25"/>
    <row r="1688" s="20" customFormat="1" x14ac:dyDescent="0.25"/>
    <row r="1689" s="20" customFormat="1" x14ac:dyDescent="0.25"/>
    <row r="1690" s="20" customFormat="1" x14ac:dyDescent="0.25"/>
    <row r="1691" s="20" customFormat="1" x14ac:dyDescent="0.25"/>
    <row r="1692" s="20" customFormat="1" x14ac:dyDescent="0.25"/>
    <row r="1693" s="20" customFormat="1" x14ac:dyDescent="0.25"/>
    <row r="1694" s="20" customFormat="1" x14ac:dyDescent="0.25"/>
    <row r="1695" s="20" customFormat="1" x14ac:dyDescent="0.25"/>
    <row r="1696" s="20" customFormat="1" x14ac:dyDescent="0.25"/>
    <row r="1697" s="20" customFormat="1" x14ac:dyDescent="0.25"/>
    <row r="1698" s="20" customFormat="1" x14ac:dyDescent="0.25"/>
    <row r="1699" s="20" customFormat="1" x14ac:dyDescent="0.25"/>
    <row r="1700" s="20" customFormat="1" x14ac:dyDescent="0.25"/>
    <row r="1701" s="20" customFormat="1" x14ac:dyDescent="0.25"/>
    <row r="1702" s="20" customFormat="1" x14ac:dyDescent="0.25"/>
    <row r="1703" s="20" customFormat="1" x14ac:dyDescent="0.25"/>
    <row r="1704" s="20" customFormat="1" x14ac:dyDescent="0.25"/>
    <row r="1705" s="20" customFormat="1" x14ac:dyDescent="0.25"/>
    <row r="1706" s="20" customFormat="1" x14ac:dyDescent="0.25"/>
    <row r="1707" s="20" customFormat="1" x14ac:dyDescent="0.25"/>
    <row r="1708" s="20" customFormat="1" x14ac:dyDescent="0.25"/>
    <row r="1709" s="20" customFormat="1" x14ac:dyDescent="0.25"/>
    <row r="1710" s="20" customFormat="1" x14ac:dyDescent="0.25"/>
    <row r="1711" s="20" customFormat="1" x14ac:dyDescent="0.25"/>
    <row r="1712" s="20" customFormat="1" x14ac:dyDescent="0.25"/>
    <row r="1713" s="20" customFormat="1" x14ac:dyDescent="0.25"/>
    <row r="1714" s="20" customFormat="1" x14ac:dyDescent="0.25"/>
    <row r="1715" s="20" customFormat="1" x14ac:dyDescent="0.25"/>
    <row r="1716" s="20" customFormat="1" x14ac:dyDescent="0.25"/>
    <row r="1717" s="20" customFormat="1" x14ac:dyDescent="0.25"/>
    <row r="1718" s="20" customFormat="1" x14ac:dyDescent="0.25"/>
    <row r="1719" s="20" customFormat="1" x14ac:dyDescent="0.25"/>
    <row r="1720" s="20" customFormat="1" x14ac:dyDescent="0.25"/>
    <row r="1721" s="20" customFormat="1" x14ac:dyDescent="0.25"/>
    <row r="1722" s="20" customFormat="1" x14ac:dyDescent="0.25"/>
    <row r="1723" s="20" customFormat="1" x14ac:dyDescent="0.25"/>
    <row r="1724" s="20" customFormat="1" x14ac:dyDescent="0.25"/>
    <row r="1725" s="20" customFormat="1" x14ac:dyDescent="0.25"/>
    <row r="1726" s="20" customFormat="1" x14ac:dyDescent="0.25"/>
    <row r="1727" s="20" customFormat="1" x14ac:dyDescent="0.25"/>
    <row r="1728" s="20" customFormat="1" x14ac:dyDescent="0.25"/>
    <row r="1729" s="20" customFormat="1" x14ac:dyDescent="0.25"/>
    <row r="1730" s="20" customFormat="1" x14ac:dyDescent="0.25"/>
    <row r="1731" s="20" customFormat="1" x14ac:dyDescent="0.25"/>
    <row r="1732" s="20" customFormat="1" x14ac:dyDescent="0.25"/>
    <row r="1733" s="20" customFormat="1" x14ac:dyDescent="0.25"/>
    <row r="1734" s="20" customFormat="1" x14ac:dyDescent="0.25"/>
    <row r="1735" s="20" customFormat="1" x14ac:dyDescent="0.25"/>
    <row r="1736" s="20" customFormat="1" x14ac:dyDescent="0.25"/>
    <row r="1737" s="20" customFormat="1" x14ac:dyDescent="0.25"/>
    <row r="1738" s="20" customFormat="1" x14ac:dyDescent="0.25"/>
    <row r="1739" s="20" customFormat="1" x14ac:dyDescent="0.25"/>
    <row r="1740" s="20" customFormat="1" x14ac:dyDescent="0.25"/>
    <row r="1741" s="20" customFormat="1" x14ac:dyDescent="0.25"/>
    <row r="1742" s="20" customFormat="1" x14ac:dyDescent="0.25"/>
    <row r="1743" s="20" customFormat="1" x14ac:dyDescent="0.25"/>
    <row r="1744" s="20" customFormat="1" x14ac:dyDescent="0.25"/>
    <row r="1745" s="20" customFormat="1" x14ac:dyDescent="0.25"/>
    <row r="1746" s="20" customFormat="1" x14ac:dyDescent="0.25"/>
    <row r="1747" s="20" customFormat="1" x14ac:dyDescent="0.25"/>
    <row r="1748" s="20" customFormat="1" x14ac:dyDescent="0.25"/>
    <row r="1749" s="20" customFormat="1" x14ac:dyDescent="0.25"/>
    <row r="1750" s="20" customFormat="1" x14ac:dyDescent="0.25"/>
    <row r="1751" s="20" customFormat="1" x14ac:dyDescent="0.25"/>
    <row r="1752" s="20" customFormat="1" x14ac:dyDescent="0.25"/>
    <row r="1753" s="20" customFormat="1" x14ac:dyDescent="0.25"/>
    <row r="1754" s="20" customFormat="1" x14ac:dyDescent="0.25"/>
    <row r="1755" s="20" customFormat="1" x14ac:dyDescent="0.25"/>
    <row r="1756" s="20" customFormat="1" x14ac:dyDescent="0.25"/>
    <row r="1757" s="20" customFormat="1" x14ac:dyDescent="0.25"/>
    <row r="1758" s="20" customFormat="1" x14ac:dyDescent="0.25"/>
    <row r="1759" s="20" customFormat="1" x14ac:dyDescent="0.25"/>
    <row r="1760" s="20" customFormat="1" x14ac:dyDescent="0.25"/>
    <row r="1761" s="20" customFormat="1" x14ac:dyDescent="0.25"/>
    <row r="1762" s="20" customFormat="1" x14ac:dyDescent="0.25"/>
    <row r="1763" s="20" customFormat="1" x14ac:dyDescent="0.25"/>
    <row r="1764" s="20" customFormat="1" x14ac:dyDescent="0.25"/>
    <row r="1765" s="20" customFormat="1" x14ac:dyDescent="0.25"/>
    <row r="1766" s="20" customFormat="1" x14ac:dyDescent="0.25"/>
    <row r="1767" s="20" customFormat="1" x14ac:dyDescent="0.25"/>
    <row r="1768" s="20" customFormat="1" x14ac:dyDescent="0.25"/>
    <row r="1769" s="20" customFormat="1" x14ac:dyDescent="0.25"/>
    <row r="1770" s="20" customFormat="1" x14ac:dyDescent="0.25"/>
    <row r="1771" s="20" customFormat="1" x14ac:dyDescent="0.25"/>
    <row r="1772" s="20" customFormat="1" x14ac:dyDescent="0.25"/>
    <row r="1773" s="20" customFormat="1" x14ac:dyDescent="0.25"/>
    <row r="1774" s="20" customFormat="1" x14ac:dyDescent="0.25"/>
    <row r="1775" s="20" customFormat="1" x14ac:dyDescent="0.25"/>
    <row r="1776" s="20" customFormat="1" x14ac:dyDescent="0.25"/>
    <row r="1777" s="20" customFormat="1" x14ac:dyDescent="0.25"/>
    <row r="1778" s="20" customFormat="1" x14ac:dyDescent="0.25"/>
    <row r="1779" s="20" customFormat="1" x14ac:dyDescent="0.25"/>
    <row r="1780" s="20" customFormat="1" x14ac:dyDescent="0.25"/>
    <row r="1781" s="20" customFormat="1" x14ac:dyDescent="0.25"/>
    <row r="1782" s="20" customFormat="1" x14ac:dyDescent="0.25"/>
    <row r="1783" s="20" customFormat="1" x14ac:dyDescent="0.25"/>
    <row r="1784" s="20" customFormat="1" x14ac:dyDescent="0.25"/>
    <row r="1785" s="20" customFormat="1" x14ac:dyDescent="0.25"/>
    <row r="1786" s="20" customFormat="1" x14ac:dyDescent="0.25"/>
    <row r="1787" s="20" customFormat="1" x14ac:dyDescent="0.25"/>
    <row r="1788" s="20" customFormat="1" x14ac:dyDescent="0.25"/>
    <row r="1789" s="20" customFormat="1" x14ac:dyDescent="0.25"/>
    <row r="1790" s="20" customFormat="1" x14ac:dyDescent="0.25"/>
    <row r="1791" s="20" customFormat="1" x14ac:dyDescent="0.25"/>
    <row r="1792" s="20" customFormat="1" x14ac:dyDescent="0.25"/>
    <row r="1793" s="20" customFormat="1" x14ac:dyDescent="0.25"/>
    <row r="1794" s="20" customFormat="1" x14ac:dyDescent="0.25"/>
    <row r="1795" s="20" customFormat="1" x14ac:dyDescent="0.25"/>
    <row r="1796" s="20" customFormat="1" x14ac:dyDescent="0.25"/>
    <row r="1797" s="20" customFormat="1" x14ac:dyDescent="0.25"/>
    <row r="1798" s="20" customFormat="1" x14ac:dyDescent="0.25"/>
    <row r="1799" s="20" customFormat="1" x14ac:dyDescent="0.25"/>
    <row r="1800" s="20" customFormat="1" x14ac:dyDescent="0.25"/>
    <row r="1801" s="20" customFormat="1" x14ac:dyDescent="0.25"/>
    <row r="1802" s="20" customFormat="1" x14ac:dyDescent="0.25"/>
    <row r="1803" s="20" customFormat="1" x14ac:dyDescent="0.25"/>
    <row r="1804" s="20" customFormat="1" x14ac:dyDescent="0.25"/>
    <row r="1805" s="20" customFormat="1" x14ac:dyDescent="0.25"/>
    <row r="1806" s="20" customFormat="1" x14ac:dyDescent="0.25"/>
    <row r="1807" s="20" customFormat="1" x14ac:dyDescent="0.25"/>
    <row r="1808" s="20" customFormat="1" x14ac:dyDescent="0.25"/>
    <row r="1809" s="20" customFormat="1" x14ac:dyDescent="0.25"/>
    <row r="1810" s="20" customFormat="1" x14ac:dyDescent="0.25"/>
    <row r="1811" s="20" customFormat="1" x14ac:dyDescent="0.25"/>
    <row r="1812" s="20" customFormat="1" x14ac:dyDescent="0.25"/>
    <row r="1813" s="20" customFormat="1" x14ac:dyDescent="0.25"/>
    <row r="1814" s="20" customFormat="1" x14ac:dyDescent="0.25"/>
    <row r="1815" s="20" customFormat="1" x14ac:dyDescent="0.25"/>
    <row r="1816" s="20" customFormat="1" x14ac:dyDescent="0.25"/>
    <row r="1817" s="20" customFormat="1" x14ac:dyDescent="0.25"/>
    <row r="1818" s="20" customFormat="1" x14ac:dyDescent="0.25"/>
    <row r="1819" s="20" customFormat="1" x14ac:dyDescent="0.25"/>
    <row r="1820" s="20" customFormat="1" x14ac:dyDescent="0.25"/>
    <row r="1821" s="20" customFormat="1" x14ac:dyDescent="0.25"/>
    <row r="1822" s="20" customFormat="1" x14ac:dyDescent="0.25"/>
    <row r="1823" s="20" customFormat="1" x14ac:dyDescent="0.25"/>
    <row r="1824" s="20" customFormat="1" x14ac:dyDescent="0.25"/>
    <row r="1825" s="20" customFormat="1" x14ac:dyDescent="0.25"/>
    <row r="1826" s="20" customFormat="1" x14ac:dyDescent="0.25"/>
    <row r="1827" s="20" customFormat="1" x14ac:dyDescent="0.25"/>
    <row r="1828" s="20" customFormat="1" x14ac:dyDescent="0.25"/>
    <row r="1829" s="20" customFormat="1" x14ac:dyDescent="0.25"/>
    <row r="1830" s="20" customFormat="1" x14ac:dyDescent="0.25"/>
    <row r="1831" s="20" customFormat="1" x14ac:dyDescent="0.25"/>
    <row r="1832" s="20" customFormat="1" x14ac:dyDescent="0.25"/>
    <row r="1833" s="20" customFormat="1" x14ac:dyDescent="0.25"/>
    <row r="1834" s="20" customFormat="1" x14ac:dyDescent="0.25"/>
    <row r="1835" s="20" customFormat="1" x14ac:dyDescent="0.25"/>
    <row r="1836" s="20" customFormat="1" x14ac:dyDescent="0.25"/>
    <row r="1837" s="20" customFormat="1" x14ac:dyDescent="0.25"/>
    <row r="1838" s="20" customFormat="1" x14ac:dyDescent="0.25"/>
    <row r="1839" s="20" customFormat="1" x14ac:dyDescent="0.25"/>
    <row r="1840" s="20" customFormat="1" x14ac:dyDescent="0.25"/>
    <row r="1841" s="20" customFormat="1" x14ac:dyDescent="0.25"/>
    <row r="1842" s="20" customFormat="1" x14ac:dyDescent="0.25"/>
    <row r="1843" s="20" customFormat="1" x14ac:dyDescent="0.25"/>
    <row r="1844" s="20" customFormat="1" x14ac:dyDescent="0.25"/>
    <row r="1845" s="20" customFormat="1" x14ac:dyDescent="0.25"/>
    <row r="1846" s="20" customFormat="1" x14ac:dyDescent="0.25"/>
    <row r="1847" s="20" customFormat="1" x14ac:dyDescent="0.25"/>
    <row r="1848" s="20" customFormat="1" x14ac:dyDescent="0.25"/>
    <row r="1849" s="20" customFormat="1" x14ac:dyDescent="0.25"/>
    <row r="1850" s="20" customFormat="1" x14ac:dyDescent="0.25"/>
    <row r="1851" s="20" customFormat="1" x14ac:dyDescent="0.25"/>
    <row r="1852" s="20" customFormat="1" x14ac:dyDescent="0.25"/>
    <row r="1853" s="20" customFormat="1" x14ac:dyDescent="0.25"/>
    <row r="1854" s="20" customFormat="1" x14ac:dyDescent="0.25"/>
    <row r="1855" s="20" customFormat="1" x14ac:dyDescent="0.25"/>
    <row r="1856" s="20" customFormat="1" x14ac:dyDescent="0.25"/>
    <row r="1857" s="20" customFormat="1" x14ac:dyDescent="0.25"/>
    <row r="1858" s="20" customFormat="1" x14ac:dyDescent="0.25"/>
    <row r="1859" s="20" customFormat="1" x14ac:dyDescent="0.25"/>
    <row r="1860" s="20" customFormat="1" x14ac:dyDescent="0.25"/>
    <row r="1861" s="20" customFormat="1" x14ac:dyDescent="0.25"/>
    <row r="1862" s="20" customFormat="1" x14ac:dyDescent="0.25"/>
    <row r="1863" s="20" customFormat="1" x14ac:dyDescent="0.25"/>
    <row r="1864" s="20" customFormat="1" x14ac:dyDescent="0.25"/>
    <row r="1865" s="20" customFormat="1" x14ac:dyDescent="0.25"/>
    <row r="1866" s="20" customFormat="1" x14ac:dyDescent="0.25"/>
    <row r="1867" s="20" customFormat="1" x14ac:dyDescent="0.25"/>
    <row r="1868" s="20" customFormat="1" x14ac:dyDescent="0.25"/>
    <row r="1869" s="20" customFormat="1" x14ac:dyDescent="0.25"/>
    <row r="1870" s="20" customFormat="1" x14ac:dyDescent="0.25"/>
    <row r="1871" s="20" customFormat="1" x14ac:dyDescent="0.25"/>
    <row r="1872" s="20" customFormat="1" x14ac:dyDescent="0.25"/>
    <row r="1873" s="20" customFormat="1" x14ac:dyDescent="0.25"/>
    <row r="1874" s="20" customFormat="1" x14ac:dyDescent="0.25"/>
    <row r="1875" s="20" customFormat="1" x14ac:dyDescent="0.25"/>
    <row r="1876" s="20" customFormat="1" x14ac:dyDescent="0.25"/>
    <row r="1877" s="20" customFormat="1" x14ac:dyDescent="0.25"/>
    <row r="1878" s="20" customFormat="1" x14ac:dyDescent="0.25"/>
    <row r="1879" s="20" customFormat="1" x14ac:dyDescent="0.25"/>
    <row r="1880" s="20" customFormat="1" x14ac:dyDescent="0.25"/>
    <row r="1881" s="20" customFormat="1" x14ac:dyDescent="0.25"/>
    <row r="1882" s="20" customFormat="1" x14ac:dyDescent="0.25"/>
    <row r="1883" s="20" customFormat="1" x14ac:dyDescent="0.25"/>
    <row r="1884" s="20" customFormat="1" x14ac:dyDescent="0.25"/>
    <row r="1885" s="20" customFormat="1" x14ac:dyDescent="0.25"/>
    <row r="1886" s="20" customFormat="1" x14ac:dyDescent="0.25"/>
    <row r="1887" s="20" customFormat="1" x14ac:dyDescent="0.25"/>
    <row r="1888" s="20" customFormat="1" x14ac:dyDescent="0.25"/>
    <row r="1889" s="20" customFormat="1" x14ac:dyDescent="0.25"/>
    <row r="1890" s="20" customFormat="1" x14ac:dyDescent="0.25"/>
    <row r="1891" s="20" customFormat="1" x14ac:dyDescent="0.25"/>
    <row r="1892" s="20" customFormat="1" x14ac:dyDescent="0.25"/>
    <row r="1893" s="20" customFormat="1" x14ac:dyDescent="0.25"/>
    <row r="1894" s="20" customFormat="1" x14ac:dyDescent="0.25"/>
    <row r="1895" s="20" customFormat="1" x14ac:dyDescent="0.25"/>
    <row r="1896" s="20" customFormat="1" x14ac:dyDescent="0.25"/>
    <row r="1897" s="20" customFormat="1" x14ac:dyDescent="0.25"/>
    <row r="1898" s="20" customFormat="1" x14ac:dyDescent="0.25"/>
    <row r="1899" s="20" customFormat="1" x14ac:dyDescent="0.25"/>
    <row r="1900" s="20" customFormat="1" x14ac:dyDescent="0.25"/>
    <row r="1901" s="20" customFormat="1" x14ac:dyDescent="0.25"/>
    <row r="1902" s="20" customFormat="1" x14ac:dyDescent="0.25"/>
    <row r="1903" s="20" customFormat="1" x14ac:dyDescent="0.25"/>
    <row r="1904" s="20" customFormat="1" x14ac:dyDescent="0.25"/>
    <row r="1905" s="20" customFormat="1" x14ac:dyDescent="0.25"/>
    <row r="1906" s="20" customFormat="1" x14ac:dyDescent="0.25"/>
    <row r="1907" s="20" customFormat="1" x14ac:dyDescent="0.25"/>
    <row r="1908" s="20" customFormat="1" x14ac:dyDescent="0.25"/>
    <row r="1909" s="20" customFormat="1" x14ac:dyDescent="0.25"/>
    <row r="1910" s="20" customFormat="1" x14ac:dyDescent="0.25"/>
    <row r="1911" s="20" customFormat="1" x14ac:dyDescent="0.25"/>
    <row r="1912" s="20" customFormat="1" x14ac:dyDescent="0.25"/>
    <row r="1913" s="20" customFormat="1" x14ac:dyDescent="0.25"/>
    <row r="1914" s="20" customFormat="1" x14ac:dyDescent="0.25"/>
    <row r="1915" s="20" customFormat="1" x14ac:dyDescent="0.25"/>
    <row r="1916" s="20" customFormat="1" x14ac:dyDescent="0.25"/>
    <row r="1917" s="20" customFormat="1" x14ac:dyDescent="0.25"/>
    <row r="1918" s="20" customFormat="1" x14ac:dyDescent="0.25"/>
    <row r="1919" s="20" customFormat="1" x14ac:dyDescent="0.25"/>
    <row r="1920" s="20" customFormat="1" x14ac:dyDescent="0.25"/>
    <row r="1921" s="20" customFormat="1" x14ac:dyDescent="0.25"/>
    <row r="1922" s="20" customFormat="1" x14ac:dyDescent="0.25"/>
    <row r="1923" s="20" customFormat="1" x14ac:dyDescent="0.25"/>
    <row r="1924" s="20" customFormat="1" x14ac:dyDescent="0.25"/>
    <row r="1925" s="20" customFormat="1" x14ac:dyDescent="0.25"/>
    <row r="1926" s="20" customFormat="1" x14ac:dyDescent="0.25"/>
    <row r="1927" s="20" customFormat="1" x14ac:dyDescent="0.25"/>
    <row r="1928" s="20" customFormat="1" x14ac:dyDescent="0.25"/>
    <row r="1929" s="20" customFormat="1" x14ac:dyDescent="0.25"/>
    <row r="1930" s="20" customFormat="1" x14ac:dyDescent="0.25"/>
    <row r="1931" s="20" customFormat="1" x14ac:dyDescent="0.25"/>
    <row r="1932" s="20" customFormat="1" x14ac:dyDescent="0.25"/>
    <row r="1933" s="20" customFormat="1" x14ac:dyDescent="0.25"/>
    <row r="1934" s="20" customFormat="1" x14ac:dyDescent="0.25"/>
    <row r="1935" s="20" customFormat="1" x14ac:dyDescent="0.25"/>
    <row r="1936" s="20" customFormat="1" x14ac:dyDescent="0.25"/>
    <row r="1937" s="20" customFormat="1" x14ac:dyDescent="0.25"/>
    <row r="1938" s="20" customFormat="1" x14ac:dyDescent="0.25"/>
    <row r="1939" s="20" customFormat="1" x14ac:dyDescent="0.25"/>
    <row r="1940" s="20" customFormat="1" x14ac:dyDescent="0.25"/>
    <row r="1941" s="20" customFormat="1" x14ac:dyDescent="0.25"/>
    <row r="1942" s="20" customFormat="1" x14ac:dyDescent="0.25"/>
    <row r="1943" s="20" customFormat="1" x14ac:dyDescent="0.25"/>
    <row r="1944" s="20" customFormat="1" x14ac:dyDescent="0.25"/>
    <row r="1945" s="20" customFormat="1" x14ac:dyDescent="0.25"/>
    <row r="1946" s="20" customFormat="1" x14ac:dyDescent="0.25"/>
    <row r="1947" s="20" customFormat="1" x14ac:dyDescent="0.25"/>
    <row r="1948" s="20" customFormat="1" x14ac:dyDescent="0.25"/>
    <row r="1949" s="20" customFormat="1" x14ac:dyDescent="0.25"/>
    <row r="1950" s="20" customFormat="1" x14ac:dyDescent="0.25"/>
    <row r="1951" s="20" customFormat="1" x14ac:dyDescent="0.25"/>
    <row r="1952" s="20" customFormat="1" x14ac:dyDescent="0.25"/>
    <row r="1953" s="20" customFormat="1" x14ac:dyDescent="0.25"/>
    <row r="1954" s="20" customFormat="1" x14ac:dyDescent="0.25"/>
    <row r="1955" s="20" customFormat="1" x14ac:dyDescent="0.25"/>
    <row r="1956" s="20" customFormat="1" x14ac:dyDescent="0.25"/>
    <row r="1957" s="20" customFormat="1" x14ac:dyDescent="0.25"/>
    <row r="1958" s="20" customFormat="1" x14ac:dyDescent="0.25"/>
    <row r="1959" s="20" customFormat="1" x14ac:dyDescent="0.25"/>
    <row r="1960" s="20" customFormat="1" x14ac:dyDescent="0.25"/>
    <row r="1961" s="20" customFormat="1" x14ac:dyDescent="0.25"/>
    <row r="1962" s="20" customFormat="1" x14ac:dyDescent="0.25"/>
    <row r="1963" s="20" customFormat="1" x14ac:dyDescent="0.25"/>
    <row r="1964" s="20" customFormat="1" x14ac:dyDescent="0.25"/>
    <row r="1965" s="20" customFormat="1" x14ac:dyDescent="0.25"/>
    <row r="1966" s="20" customFormat="1" x14ac:dyDescent="0.25"/>
    <row r="1967" s="20" customFormat="1" x14ac:dyDescent="0.25"/>
    <row r="1968" s="20" customFormat="1" x14ac:dyDescent="0.25"/>
    <row r="1969" s="20" customFormat="1" x14ac:dyDescent="0.25"/>
    <row r="1970" s="20" customFormat="1" x14ac:dyDescent="0.25"/>
    <row r="1971" s="20" customFormat="1" x14ac:dyDescent="0.25"/>
    <row r="1972" s="20" customFormat="1" x14ac:dyDescent="0.25"/>
    <row r="1973" s="20" customFormat="1" x14ac:dyDescent="0.25"/>
    <row r="1974" s="20" customFormat="1" x14ac:dyDescent="0.25"/>
    <row r="1975" s="20" customFormat="1" x14ac:dyDescent="0.25"/>
    <row r="1976" s="20" customFormat="1" x14ac:dyDescent="0.25"/>
    <row r="1977" s="20" customFormat="1" x14ac:dyDescent="0.25"/>
    <row r="1978" s="20" customFormat="1" x14ac:dyDescent="0.25"/>
    <row r="1979" s="20" customFormat="1" x14ac:dyDescent="0.25"/>
    <row r="1980" s="20" customFormat="1" x14ac:dyDescent="0.25"/>
    <row r="1981" s="20" customFormat="1" x14ac:dyDescent="0.25"/>
    <row r="1982" s="20" customFormat="1" x14ac:dyDescent="0.25"/>
    <row r="1983" s="20" customFormat="1" x14ac:dyDescent="0.25"/>
    <row r="1984" s="20" customFormat="1" x14ac:dyDescent="0.25"/>
    <row r="1985" s="20" customFormat="1" x14ac:dyDescent="0.25"/>
    <row r="1986" s="20" customFormat="1" x14ac:dyDescent="0.25"/>
    <row r="1987" s="20" customFormat="1" x14ac:dyDescent="0.25"/>
    <row r="1988" s="20" customFormat="1" x14ac:dyDescent="0.25"/>
    <row r="1989" s="20" customFormat="1" x14ac:dyDescent="0.25"/>
    <row r="1990" s="20" customFormat="1" x14ac:dyDescent="0.25"/>
    <row r="1991" s="20" customFormat="1" x14ac:dyDescent="0.25"/>
    <row r="1992" s="20" customFormat="1" x14ac:dyDescent="0.25"/>
    <row r="1993" s="20" customFormat="1" x14ac:dyDescent="0.25"/>
    <row r="1994" s="20" customFormat="1" x14ac:dyDescent="0.25"/>
    <row r="1995" s="20" customFormat="1" x14ac:dyDescent="0.25"/>
    <row r="1996" s="20" customFormat="1" x14ac:dyDescent="0.25"/>
    <row r="1997" s="20" customFormat="1" x14ac:dyDescent="0.25"/>
    <row r="1998" s="20" customFormat="1" x14ac:dyDescent="0.25"/>
    <row r="1999" s="20" customFormat="1" x14ac:dyDescent="0.25"/>
    <row r="2000" s="20" customFormat="1" x14ac:dyDescent="0.25"/>
    <row r="2001" s="20" customFormat="1" x14ac:dyDescent="0.25"/>
    <row r="2002" s="20" customFormat="1" x14ac:dyDescent="0.25"/>
    <row r="2003" s="20" customFormat="1" x14ac:dyDescent="0.25"/>
    <row r="2004" s="20" customFormat="1" x14ac:dyDescent="0.25"/>
    <row r="2005" s="20" customFormat="1" x14ac:dyDescent="0.25"/>
    <row r="2006" s="20" customFormat="1" x14ac:dyDescent="0.25"/>
    <row r="2007" s="20" customFormat="1" x14ac:dyDescent="0.25"/>
    <row r="2008" s="20" customFormat="1" x14ac:dyDescent="0.25"/>
    <row r="2009" s="20" customFormat="1" x14ac:dyDescent="0.25"/>
    <row r="2010" s="20" customFormat="1" x14ac:dyDescent="0.25"/>
    <row r="2011" s="20" customFormat="1" x14ac:dyDescent="0.25"/>
    <row r="2012" s="20" customFormat="1" x14ac:dyDescent="0.25"/>
    <row r="2013" s="20" customFormat="1" x14ac:dyDescent="0.25"/>
    <row r="2014" s="20" customFormat="1" x14ac:dyDescent="0.25"/>
    <row r="2015" s="20" customFormat="1" x14ac:dyDescent="0.25"/>
    <row r="2016" s="20" customFormat="1" x14ac:dyDescent="0.25"/>
    <row r="2017" s="20" customFormat="1" x14ac:dyDescent="0.25"/>
    <row r="2018" s="20" customFormat="1" x14ac:dyDescent="0.25"/>
    <row r="2019" s="20" customFormat="1" x14ac:dyDescent="0.25"/>
    <row r="2020" s="20" customFormat="1" x14ac:dyDescent="0.25"/>
    <row r="2021" s="20" customFormat="1" x14ac:dyDescent="0.25"/>
    <row r="2022" s="20" customFormat="1" x14ac:dyDescent="0.25"/>
    <row r="2023" s="20" customFormat="1" x14ac:dyDescent="0.25"/>
    <row r="2024" s="20" customFormat="1" x14ac:dyDescent="0.25"/>
    <row r="2025" s="20" customFormat="1" x14ac:dyDescent="0.25"/>
    <row r="2026" s="20" customFormat="1" x14ac:dyDescent="0.25"/>
    <row r="2027" s="20" customFormat="1" x14ac:dyDescent="0.25"/>
    <row r="2028" s="20" customFormat="1" x14ac:dyDescent="0.25"/>
    <row r="2029" s="20" customFormat="1" x14ac:dyDescent="0.25"/>
    <row r="2030" s="20" customFormat="1" x14ac:dyDescent="0.25"/>
    <row r="2031" s="20" customFormat="1" x14ac:dyDescent="0.25"/>
    <row r="2032" s="20" customFormat="1" x14ac:dyDescent="0.25"/>
    <row r="2033" s="20" customFormat="1" x14ac:dyDescent="0.25"/>
    <row r="2034" s="20" customFormat="1" x14ac:dyDescent="0.25"/>
    <row r="2035" s="20" customFormat="1" x14ac:dyDescent="0.25"/>
    <row r="2036" s="20" customFormat="1" x14ac:dyDescent="0.25"/>
    <row r="2037" s="20" customFormat="1" x14ac:dyDescent="0.25"/>
    <row r="2038" s="20" customFormat="1" x14ac:dyDescent="0.25"/>
    <row r="2039" s="20" customFormat="1" x14ac:dyDescent="0.25"/>
    <row r="2040" s="20" customFormat="1" x14ac:dyDescent="0.25"/>
    <row r="2041" s="20" customFormat="1" x14ac:dyDescent="0.25"/>
    <row r="2042" s="20" customFormat="1" x14ac:dyDescent="0.25"/>
    <row r="2043" s="20" customFormat="1" x14ac:dyDescent="0.25"/>
    <row r="2044" s="20" customFormat="1" x14ac:dyDescent="0.25"/>
    <row r="2045" s="20" customFormat="1" x14ac:dyDescent="0.25"/>
    <row r="2046" s="20" customFormat="1" x14ac:dyDescent="0.25"/>
    <row r="2047" s="20" customFormat="1" x14ac:dyDescent="0.25"/>
    <row r="2048" s="20" customFormat="1" x14ac:dyDescent="0.25"/>
    <row r="2049" s="20" customFormat="1" x14ac:dyDescent="0.25"/>
    <row r="2050" s="20" customFormat="1" x14ac:dyDescent="0.25"/>
    <row r="2051" s="20" customFormat="1" x14ac:dyDescent="0.25"/>
    <row r="2052" s="20" customFormat="1" x14ac:dyDescent="0.25"/>
    <row r="2053" s="20" customFormat="1" x14ac:dyDescent="0.25"/>
    <row r="2054" s="20" customFormat="1" x14ac:dyDescent="0.25"/>
    <row r="2055" s="20" customFormat="1" x14ac:dyDescent="0.25"/>
    <row r="2056" s="20" customFormat="1" x14ac:dyDescent="0.25"/>
    <row r="2057" s="20" customFormat="1" x14ac:dyDescent="0.25"/>
    <row r="2058" s="20" customFormat="1" x14ac:dyDescent="0.25"/>
    <row r="2059" s="20" customFormat="1" x14ac:dyDescent="0.25"/>
    <row r="2060" s="20" customFormat="1" x14ac:dyDescent="0.25"/>
    <row r="2061" s="20" customFormat="1" x14ac:dyDescent="0.25"/>
    <row r="2062" s="20" customFormat="1" x14ac:dyDescent="0.25"/>
    <row r="2063" s="20" customFormat="1" x14ac:dyDescent="0.25"/>
    <row r="2064" s="20" customFormat="1" x14ac:dyDescent="0.25"/>
    <row r="2065" s="20" customFormat="1" x14ac:dyDescent="0.25"/>
    <row r="2066" s="20" customFormat="1" x14ac:dyDescent="0.25"/>
    <row r="2067" s="20" customFormat="1" x14ac:dyDescent="0.25"/>
    <row r="2068" s="20" customFormat="1" x14ac:dyDescent="0.25"/>
    <row r="2069" s="20" customFormat="1" x14ac:dyDescent="0.25"/>
    <row r="2070" s="20" customFormat="1" x14ac:dyDescent="0.25"/>
    <row r="2071" s="20" customFormat="1" x14ac:dyDescent="0.25"/>
    <row r="2072" s="20" customFormat="1" x14ac:dyDescent="0.25"/>
    <row r="2073" s="20" customFormat="1" x14ac:dyDescent="0.25"/>
    <row r="2074" s="20" customFormat="1" x14ac:dyDescent="0.25"/>
    <row r="2075" s="20" customFormat="1" x14ac:dyDescent="0.25"/>
    <row r="2076" s="20" customFormat="1" x14ac:dyDescent="0.25"/>
    <row r="2077" s="20" customFormat="1" x14ac:dyDescent="0.25"/>
    <row r="2078" s="20" customFormat="1" x14ac:dyDescent="0.25"/>
    <row r="2079" s="20" customFormat="1" x14ac:dyDescent="0.25"/>
    <row r="2080" s="20" customFormat="1" x14ac:dyDescent="0.25"/>
    <row r="2081" s="20" customFormat="1" x14ac:dyDescent="0.25"/>
    <row r="2082" s="20" customFormat="1" x14ac:dyDescent="0.25"/>
    <row r="2083" s="20" customFormat="1" x14ac:dyDescent="0.25"/>
    <row r="2084" s="20" customFormat="1" x14ac:dyDescent="0.25"/>
    <row r="2085" s="20" customFormat="1" x14ac:dyDescent="0.25"/>
    <row r="2086" s="20" customFormat="1" x14ac:dyDescent="0.25"/>
    <row r="2087" s="20" customFormat="1" x14ac:dyDescent="0.25"/>
    <row r="2088" s="20" customFormat="1" x14ac:dyDescent="0.25"/>
    <row r="2089" s="20" customFormat="1" x14ac:dyDescent="0.25"/>
    <row r="2090" s="20" customFormat="1" x14ac:dyDescent="0.25"/>
    <row r="2091" s="20" customFormat="1" x14ac:dyDescent="0.25"/>
    <row r="2092" s="20" customFormat="1" x14ac:dyDescent="0.25"/>
    <row r="2093" s="20" customFormat="1" x14ac:dyDescent="0.25"/>
    <row r="2094" s="20" customFormat="1" x14ac:dyDescent="0.25"/>
    <row r="2095" s="20" customFormat="1" x14ac:dyDescent="0.25"/>
    <row r="2096" s="20" customFormat="1" x14ac:dyDescent="0.25"/>
    <row r="2097" s="20" customFormat="1" x14ac:dyDescent="0.25"/>
    <row r="2098" s="20" customFormat="1" x14ac:dyDescent="0.25"/>
    <row r="2099" s="20" customFormat="1" x14ac:dyDescent="0.25"/>
    <row r="2100" s="20" customFormat="1" x14ac:dyDescent="0.25"/>
    <row r="2101" s="20" customFormat="1" x14ac:dyDescent="0.25"/>
    <row r="2102" s="20" customFormat="1" x14ac:dyDescent="0.25"/>
    <row r="2103" s="20" customFormat="1" x14ac:dyDescent="0.25"/>
    <row r="2104" s="20" customFormat="1" x14ac:dyDescent="0.25"/>
    <row r="2105" s="20" customFormat="1" x14ac:dyDescent="0.25"/>
    <row r="2106" s="20" customFormat="1" x14ac:dyDescent="0.25"/>
    <row r="2107" s="20" customFormat="1" x14ac:dyDescent="0.25"/>
    <row r="2108" s="20" customFormat="1" x14ac:dyDescent="0.25"/>
    <row r="2109" s="20" customFormat="1" x14ac:dyDescent="0.25"/>
    <row r="2110" s="20" customFormat="1" x14ac:dyDescent="0.25"/>
    <row r="2111" s="20" customFormat="1" x14ac:dyDescent="0.25"/>
    <row r="2112" s="20" customFormat="1" x14ac:dyDescent="0.25"/>
    <row r="2113" s="20" customFormat="1" x14ac:dyDescent="0.25"/>
    <row r="2114" s="20" customFormat="1" x14ac:dyDescent="0.25"/>
    <row r="2115" s="20" customFormat="1" x14ac:dyDescent="0.25"/>
    <row r="2116" s="20" customFormat="1" x14ac:dyDescent="0.25"/>
    <row r="2117" s="20" customFormat="1" x14ac:dyDescent="0.25"/>
    <row r="2118" s="20" customFormat="1" x14ac:dyDescent="0.25"/>
    <row r="2119" s="20" customFormat="1" x14ac:dyDescent="0.25"/>
    <row r="2120" s="20" customFormat="1" x14ac:dyDescent="0.25"/>
    <row r="2121" s="20" customFormat="1" x14ac:dyDescent="0.25"/>
    <row r="2122" s="20" customFormat="1" x14ac:dyDescent="0.25"/>
    <row r="2123" s="20" customFormat="1" x14ac:dyDescent="0.25"/>
    <row r="2124" s="20" customFormat="1" x14ac:dyDescent="0.25"/>
    <row r="2125" s="20" customFormat="1" x14ac:dyDescent="0.25"/>
    <row r="2126" s="20" customFormat="1" x14ac:dyDescent="0.25"/>
    <row r="2127" s="20" customFormat="1" x14ac:dyDescent="0.25"/>
    <row r="2128" s="20" customFormat="1" x14ac:dyDescent="0.25"/>
    <row r="2129" s="20" customFormat="1" x14ac:dyDescent="0.25"/>
    <row r="2130" s="20" customFormat="1" x14ac:dyDescent="0.25"/>
    <row r="2131" s="20" customFormat="1" x14ac:dyDescent="0.25"/>
    <row r="2132" s="20" customFormat="1" x14ac:dyDescent="0.25"/>
    <row r="2133" s="20" customFormat="1" x14ac:dyDescent="0.25"/>
    <row r="2134" s="20" customFormat="1" x14ac:dyDescent="0.25"/>
    <row r="2135" s="20" customFormat="1" x14ac:dyDescent="0.25"/>
    <row r="2136" s="20" customFormat="1" x14ac:dyDescent="0.25"/>
    <row r="2137" s="20" customFormat="1" x14ac:dyDescent="0.25"/>
    <row r="2138" s="20" customFormat="1" x14ac:dyDescent="0.25"/>
    <row r="2139" s="20" customFormat="1" x14ac:dyDescent="0.25"/>
    <row r="2140" s="20" customFormat="1" x14ac:dyDescent="0.25"/>
    <row r="2141" s="20" customFormat="1" x14ac:dyDescent="0.25"/>
    <row r="2142" s="20" customFormat="1" x14ac:dyDescent="0.25"/>
    <row r="2143" s="20" customFormat="1" x14ac:dyDescent="0.25"/>
    <row r="2144" s="20" customFormat="1" x14ac:dyDescent="0.25"/>
    <row r="2145" s="20" customFormat="1" x14ac:dyDescent="0.25"/>
    <row r="2146" s="20" customFormat="1" x14ac:dyDescent="0.25"/>
    <row r="2147" s="20" customFormat="1" x14ac:dyDescent="0.25"/>
    <row r="2148" s="20" customFormat="1" x14ac:dyDescent="0.25"/>
    <row r="2149" s="20" customFormat="1" x14ac:dyDescent="0.25"/>
    <row r="2150" s="20" customFormat="1" x14ac:dyDescent="0.25"/>
    <row r="2151" s="20" customFormat="1" x14ac:dyDescent="0.25"/>
    <row r="2152" s="20" customFormat="1" x14ac:dyDescent="0.25"/>
    <row r="2153" s="20" customFormat="1" x14ac:dyDescent="0.25"/>
    <row r="2154" s="20" customFormat="1" x14ac:dyDescent="0.25"/>
    <row r="2155" s="20" customFormat="1" x14ac:dyDescent="0.25"/>
    <row r="2156" s="20" customFormat="1" x14ac:dyDescent="0.25"/>
    <row r="2157" s="20" customFormat="1" x14ac:dyDescent="0.25"/>
    <row r="2158" s="20" customFormat="1" x14ac:dyDescent="0.25"/>
    <row r="2159" s="20" customFormat="1" x14ac:dyDescent="0.25"/>
    <row r="2160" s="20" customFormat="1" x14ac:dyDescent="0.25"/>
    <row r="2161" s="20" customFormat="1" x14ac:dyDescent="0.25"/>
    <row r="2162" s="20" customFormat="1" x14ac:dyDescent="0.25"/>
    <row r="2163" s="20" customFormat="1" x14ac:dyDescent="0.25"/>
    <row r="2164" s="20" customFormat="1" x14ac:dyDescent="0.25"/>
    <row r="2165" s="20" customFormat="1" x14ac:dyDescent="0.25"/>
    <row r="2166" s="20" customFormat="1" x14ac:dyDescent="0.25"/>
    <row r="2167" s="20" customFormat="1" x14ac:dyDescent="0.25"/>
    <row r="2168" s="20" customFormat="1" x14ac:dyDescent="0.25"/>
    <row r="2169" s="20" customFormat="1" x14ac:dyDescent="0.25"/>
    <row r="2170" s="20" customFormat="1" x14ac:dyDescent="0.25"/>
    <row r="2171" s="20" customFormat="1" x14ac:dyDescent="0.25"/>
    <row r="2172" s="20" customFormat="1" x14ac:dyDescent="0.25"/>
    <row r="2173" s="20" customFormat="1" x14ac:dyDescent="0.25"/>
    <row r="2174" s="20" customFormat="1" x14ac:dyDescent="0.25"/>
    <row r="2175" s="20" customFormat="1" x14ac:dyDescent="0.25"/>
    <row r="2176" s="20" customFormat="1" x14ac:dyDescent="0.25"/>
    <row r="2177" s="20" customFormat="1" x14ac:dyDescent="0.25"/>
    <row r="2178" s="20" customFormat="1" x14ac:dyDescent="0.25"/>
    <row r="2179" s="20" customFormat="1" x14ac:dyDescent="0.25"/>
    <row r="2180" s="20" customFormat="1" x14ac:dyDescent="0.25"/>
    <row r="2181" s="20" customFormat="1" x14ac:dyDescent="0.25"/>
    <row r="2182" s="20" customFormat="1" x14ac:dyDescent="0.25"/>
    <row r="2183" s="20" customFormat="1" x14ac:dyDescent="0.25"/>
    <row r="2184" s="20" customFormat="1" x14ac:dyDescent="0.25"/>
    <row r="2185" s="20" customFormat="1" x14ac:dyDescent="0.25"/>
    <row r="2186" s="20" customFormat="1" x14ac:dyDescent="0.25"/>
    <row r="2187" s="20" customFormat="1" x14ac:dyDescent="0.25"/>
    <row r="2188" s="20" customFormat="1" x14ac:dyDescent="0.25"/>
    <row r="2189" s="20" customFormat="1" x14ac:dyDescent="0.25"/>
    <row r="2190" s="20" customFormat="1" x14ac:dyDescent="0.25"/>
    <row r="2191" s="20" customFormat="1" x14ac:dyDescent="0.25"/>
    <row r="2192" s="20" customFormat="1" x14ac:dyDescent="0.25"/>
    <row r="2193" s="20" customFormat="1" x14ac:dyDescent="0.25"/>
    <row r="2194" s="20" customFormat="1" x14ac:dyDescent="0.25"/>
    <row r="2195" s="20" customFormat="1" x14ac:dyDescent="0.25"/>
    <row r="2196" s="20" customFormat="1" x14ac:dyDescent="0.25"/>
    <row r="2197" s="20" customFormat="1" x14ac:dyDescent="0.25"/>
    <row r="2198" s="20" customFormat="1" x14ac:dyDescent="0.25"/>
    <row r="2199" s="20" customFormat="1" x14ac:dyDescent="0.25"/>
    <row r="2200" s="20" customFormat="1" x14ac:dyDescent="0.25"/>
    <row r="2201" s="20" customFormat="1" x14ac:dyDescent="0.25"/>
    <row r="2202" s="20" customFormat="1" x14ac:dyDescent="0.25"/>
    <row r="2203" s="20" customFormat="1" x14ac:dyDescent="0.25"/>
    <row r="2204" s="20" customFormat="1" x14ac:dyDescent="0.25"/>
    <row r="2205" s="20" customFormat="1" x14ac:dyDescent="0.25"/>
    <row r="2206" s="20" customFormat="1" x14ac:dyDescent="0.25"/>
    <row r="2207" s="20" customFormat="1" x14ac:dyDescent="0.25"/>
    <row r="2208" s="20" customFormat="1" x14ac:dyDescent="0.25"/>
    <row r="2209" s="20" customFormat="1" x14ac:dyDescent="0.25"/>
    <row r="2210" s="20" customFormat="1" x14ac:dyDescent="0.25"/>
    <row r="2211" s="20" customFormat="1" x14ac:dyDescent="0.25"/>
    <row r="2212" s="20" customFormat="1" x14ac:dyDescent="0.25"/>
    <row r="2213" s="20" customFormat="1" x14ac:dyDescent="0.25"/>
    <row r="2214" s="20" customFormat="1" x14ac:dyDescent="0.25"/>
    <row r="2215" s="20" customFormat="1" x14ac:dyDescent="0.25"/>
    <row r="2216" s="20" customFormat="1" x14ac:dyDescent="0.25"/>
    <row r="2217" s="20" customFormat="1" x14ac:dyDescent="0.25"/>
    <row r="2218" s="20" customFormat="1" x14ac:dyDescent="0.25"/>
    <row r="2219" s="20" customFormat="1" x14ac:dyDescent="0.25"/>
    <row r="2220" s="20" customFormat="1" x14ac:dyDescent="0.25"/>
    <row r="2221" s="20" customFormat="1" x14ac:dyDescent="0.25"/>
    <row r="2222" s="20" customFormat="1" x14ac:dyDescent="0.25"/>
    <row r="2223" s="20" customFormat="1" x14ac:dyDescent="0.25"/>
    <row r="2224" s="20" customFormat="1" x14ac:dyDescent="0.25"/>
    <row r="2225" s="20" customFormat="1" x14ac:dyDescent="0.25"/>
    <row r="2226" s="20" customFormat="1" x14ac:dyDescent="0.25"/>
    <row r="2227" s="20" customFormat="1" x14ac:dyDescent="0.25"/>
    <row r="2228" s="20" customFormat="1" x14ac:dyDescent="0.25"/>
    <row r="2229" s="20" customFormat="1" x14ac:dyDescent="0.25"/>
    <row r="2230" s="20" customFormat="1" x14ac:dyDescent="0.25"/>
    <row r="2231" s="20" customFormat="1" x14ac:dyDescent="0.25"/>
    <row r="2232" s="20" customFormat="1" x14ac:dyDescent="0.25"/>
    <row r="2233" s="20" customFormat="1" x14ac:dyDescent="0.25"/>
    <row r="2234" s="20" customFormat="1" x14ac:dyDescent="0.25"/>
    <row r="2235" s="20" customFormat="1" x14ac:dyDescent="0.25"/>
    <row r="2236" s="20" customFormat="1" x14ac:dyDescent="0.25"/>
    <row r="2237" s="20" customFormat="1" x14ac:dyDescent="0.25"/>
    <row r="2238" s="20" customFormat="1" x14ac:dyDescent="0.25"/>
    <row r="2239" s="20" customFormat="1" x14ac:dyDescent="0.25"/>
    <row r="2240" s="20" customFormat="1" x14ac:dyDescent="0.25"/>
    <row r="2241" s="20" customFormat="1" x14ac:dyDescent="0.25"/>
  </sheetData>
  <pageMargins left="0.70866141732283472" right="0.70866141732283472" top="1.0236220472440944" bottom="1.0236220472440944" header="0.39370078740157483" footer="0.39370078740157483"/>
  <pageSetup paperSize="9" scale="66" orientation="landscape" r:id="rId1"/>
  <headerFooter alignWithMargins="0">
    <oddFooter>&amp;L&amp;"Frutiger 57Cn,Standard"&amp;8
Santander Consumer Bank AG
Santander-Platz 1
41061 Mönchengladbach</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pageSetUpPr fitToPage="1"/>
  </sheetPr>
  <dimension ref="A1:M33"/>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33" customWidth="1"/>
    <col min="2" max="2" width="50.81640625" style="33" customWidth="1"/>
    <col min="3" max="3" width="14.81640625" style="33" customWidth="1"/>
    <col min="4" max="4" width="21.453125" style="33" bestFit="1" customWidth="1"/>
    <col min="5" max="5" width="4.81640625" style="33" customWidth="1"/>
    <col min="6" max="6" width="18.81640625" style="33" customWidth="1"/>
    <col min="7" max="7" width="4.81640625" style="33" customWidth="1"/>
    <col min="8" max="8" width="16.81640625" style="33" customWidth="1"/>
    <col min="9" max="9" width="4.81640625" style="33" customWidth="1"/>
    <col min="10" max="10" width="16.54296875" style="33" customWidth="1"/>
    <col min="11" max="11" width="1.1796875" style="33" customWidth="1"/>
    <col min="12" max="16384" width="9.1796875" style="33"/>
  </cols>
  <sheetData>
    <row r="1" spans="1:13" ht="6" customHeight="1" x14ac:dyDescent="0.25">
      <c r="A1" s="65"/>
      <c r="B1" s="66"/>
      <c r="C1" s="66"/>
      <c r="D1" s="66"/>
      <c r="E1" s="66"/>
      <c r="F1" s="66"/>
      <c r="G1" s="66"/>
      <c r="H1" s="66"/>
      <c r="I1" s="66"/>
      <c r="J1" s="66"/>
      <c r="K1" s="68"/>
    </row>
    <row r="2" spans="1:13" ht="18" x14ac:dyDescent="0.25">
      <c r="A2" s="32"/>
      <c r="B2" s="69" t="str">
        <f>'Cover Sheet'!B2</f>
        <v>SC Germany Mobility 2020-1</v>
      </c>
      <c r="C2" s="69"/>
      <c r="D2" s="70" t="str">
        <f>'Cover Sheet'!D2</f>
        <v>Calculation Date</v>
      </c>
      <c r="E2" s="71"/>
      <c r="F2" s="119">
        <f>'Cover Sheet'!F2</f>
        <v>45973</v>
      </c>
      <c r="G2" s="71"/>
      <c r="H2" s="71"/>
      <c r="I2" s="71"/>
      <c r="J2" s="74"/>
      <c r="K2" s="75"/>
      <c r="L2" s="103"/>
    </row>
    <row r="3" spans="1:13" ht="18" x14ac:dyDescent="0.25">
      <c r="A3" s="32"/>
      <c r="B3" s="69" t="str">
        <f>'Cover Sheet'!B3</f>
        <v>Monthly Investor Report</v>
      </c>
      <c r="C3" s="69"/>
      <c r="D3" s="78" t="str">
        <f>'Cover Sheet'!D3</f>
        <v>Payment Date</v>
      </c>
      <c r="E3" s="79"/>
      <c r="F3" s="120">
        <f>'Cover Sheet'!F3</f>
        <v>45975</v>
      </c>
      <c r="G3" s="79"/>
      <c r="H3" s="79"/>
      <c r="I3" s="79"/>
      <c r="J3" s="82"/>
      <c r="K3" s="75"/>
      <c r="L3" s="104"/>
    </row>
    <row r="4" spans="1:13" ht="13" x14ac:dyDescent="0.25">
      <c r="A4" s="32"/>
      <c r="B4" s="83"/>
      <c r="C4" s="108"/>
      <c r="D4" s="78" t="str">
        <f>'Cover Sheet'!D4</f>
        <v>Period  No</v>
      </c>
      <c r="E4" s="79"/>
      <c r="F4" s="122">
        <f>'Cover Sheet'!F4</f>
        <v>61</v>
      </c>
      <c r="G4" s="79"/>
      <c r="H4" s="123"/>
      <c r="I4" s="79"/>
      <c r="J4" s="86"/>
      <c r="K4" s="75"/>
      <c r="L4" s="103"/>
    </row>
    <row r="5" spans="1:13" ht="18" x14ac:dyDescent="0.25">
      <c r="A5" s="32"/>
      <c r="B5" s="87" t="s">
        <v>43</v>
      </c>
      <c r="C5" s="87"/>
      <c r="D5" s="78" t="str">
        <f>'Cover Sheet'!D5</f>
        <v>Monthly Period</v>
      </c>
      <c r="E5" s="79"/>
      <c r="F5" s="88">
        <f>'Cover Sheet'!F5</f>
        <v>45975</v>
      </c>
      <c r="G5" s="79"/>
      <c r="H5" s="123"/>
      <c r="I5" s="79"/>
      <c r="J5" s="86"/>
      <c r="K5" s="75"/>
      <c r="L5" s="104"/>
    </row>
    <row r="6" spans="1:13" s="5" customFormat="1" ht="15" customHeight="1" x14ac:dyDescent="0.25">
      <c r="A6" s="32"/>
      <c r="B6" s="89"/>
      <c r="C6" s="77"/>
      <c r="D6" s="78" t="str">
        <f>'Cover Sheet'!D6</f>
        <v>Interest Period</v>
      </c>
      <c r="E6" s="90" t="s">
        <v>33</v>
      </c>
      <c r="F6" s="120">
        <f>'Cover Sheet'!F6</f>
        <v>45944</v>
      </c>
      <c r="G6" s="90" t="s">
        <v>4</v>
      </c>
      <c r="H6" s="120">
        <f>'Cover Sheet'!H6</f>
        <v>45975</v>
      </c>
      <c r="I6" s="90" t="s">
        <v>14</v>
      </c>
      <c r="J6" s="92" t="str">
        <f>'Cover Sheet'!J6</f>
        <v>31 days</v>
      </c>
      <c r="K6" s="93"/>
      <c r="M6" s="94"/>
    </row>
    <row r="7" spans="1:13" ht="13" x14ac:dyDescent="0.25">
      <c r="A7" s="32"/>
      <c r="D7" s="95" t="s">
        <v>142</v>
      </c>
      <c r="E7" s="96" t="s">
        <v>33</v>
      </c>
      <c r="F7" s="128" t="str">
        <f>'Cover Sheet'!F7</f>
        <v>01.10.2025</v>
      </c>
      <c r="G7" s="96" t="s">
        <v>4</v>
      </c>
      <c r="H7" s="128">
        <f>'Cover Sheet'!H7</f>
        <v>45961</v>
      </c>
      <c r="I7" s="99"/>
      <c r="J7" s="100"/>
      <c r="K7" s="75"/>
      <c r="L7" s="104"/>
    </row>
    <row r="8" spans="1:13" ht="13" x14ac:dyDescent="0.25">
      <c r="A8" s="32"/>
      <c r="D8" s="103"/>
      <c r="E8" s="102"/>
      <c r="F8" s="103"/>
      <c r="H8" s="129"/>
      <c r="J8" s="104"/>
      <c r="K8" s="75"/>
    </row>
    <row r="9" spans="1:13" x14ac:dyDescent="0.25">
      <c r="A9" s="32"/>
      <c r="K9" s="75"/>
    </row>
    <row r="10" spans="1:13" x14ac:dyDescent="0.25">
      <c r="A10" s="32"/>
      <c r="K10" s="75"/>
    </row>
    <row r="11" spans="1:13" ht="18" customHeight="1" x14ac:dyDescent="0.25">
      <c r="A11" s="32"/>
      <c r="K11" s="75"/>
    </row>
    <row r="12" spans="1:13" x14ac:dyDescent="0.25">
      <c r="A12" s="32"/>
      <c r="K12" s="75"/>
    </row>
    <row r="13" spans="1:13" ht="18" x14ac:dyDescent="0.25">
      <c r="A13" s="32"/>
      <c r="B13" s="69"/>
      <c r="D13" s="649"/>
      <c r="F13" s="102"/>
      <c r="K13" s="75"/>
    </row>
    <row r="14" spans="1:13" x14ac:dyDescent="0.25">
      <c r="A14" s="32"/>
      <c r="D14" s="52"/>
      <c r="K14" s="75"/>
    </row>
    <row r="15" spans="1:13" x14ac:dyDescent="0.25">
      <c r="A15" s="32"/>
      <c r="D15" s="52"/>
      <c r="K15" s="75"/>
    </row>
    <row r="16" spans="1:13" x14ac:dyDescent="0.25">
      <c r="A16" s="32"/>
      <c r="D16" s="52"/>
      <c r="K16" s="75"/>
    </row>
    <row r="17" spans="1:11" ht="18" x14ac:dyDescent="0.25">
      <c r="A17" s="32"/>
      <c r="B17" s="47" t="s">
        <v>10</v>
      </c>
      <c r="D17" s="889"/>
      <c r="F17" s="102"/>
      <c r="K17" s="75"/>
    </row>
    <row r="18" spans="1:11" ht="13" x14ac:dyDescent="0.25">
      <c r="A18" s="32"/>
      <c r="B18" s="109" t="s">
        <v>70</v>
      </c>
      <c r="C18" s="890" t="s">
        <v>8</v>
      </c>
      <c r="D18" s="238"/>
      <c r="F18" s="104"/>
      <c r="K18" s="75"/>
    </row>
    <row r="19" spans="1:11" x14ac:dyDescent="0.25">
      <c r="A19" s="32"/>
      <c r="B19" s="33" t="s">
        <v>11</v>
      </c>
      <c r="C19" s="891">
        <f>IF(ISNUMBER('6. Outstanding Notes'!C29),D19/'6. Outstanding Notes'!C29,"")</f>
        <v>1.0645527742869392E-4</v>
      </c>
      <c r="D19" s="238">
        <v>200000</v>
      </c>
      <c r="F19" s="102"/>
      <c r="K19" s="75"/>
    </row>
    <row r="20" spans="1:11" x14ac:dyDescent="0.25">
      <c r="A20" s="32"/>
      <c r="B20" s="33" t="s">
        <v>94</v>
      </c>
      <c r="D20" s="244">
        <v>200000</v>
      </c>
      <c r="F20" s="102"/>
      <c r="K20" s="75"/>
    </row>
    <row r="21" spans="1:11" x14ac:dyDescent="0.25">
      <c r="A21" s="32"/>
      <c r="B21" s="33" t="s">
        <v>95</v>
      </c>
      <c r="D21" s="238">
        <v>200000</v>
      </c>
      <c r="F21" s="102"/>
      <c r="K21" s="75"/>
    </row>
    <row r="22" spans="1:11" x14ac:dyDescent="0.25">
      <c r="A22" s="32"/>
      <c r="B22" s="33" t="s">
        <v>12</v>
      </c>
      <c r="C22" s="891">
        <f>IF(ISNUMBER(D22),D22/'6. Outstanding Notes'!C35,"")</f>
        <v>1.117946109407796E-4</v>
      </c>
      <c r="D22" s="238">
        <v>200000</v>
      </c>
      <c r="F22" s="102"/>
      <c r="K22" s="75"/>
    </row>
    <row r="23" spans="1:11" x14ac:dyDescent="0.25">
      <c r="A23" s="32"/>
      <c r="B23" s="33" t="s">
        <v>96</v>
      </c>
      <c r="C23" s="891">
        <f>IF(ISNUMBER(D23),D23/'6. Outstanding Notes'!C35,"")</f>
        <v>1.117946109407796E-4</v>
      </c>
      <c r="D23" s="238">
        <v>200000</v>
      </c>
      <c r="F23" s="102"/>
      <c r="K23" s="75"/>
    </row>
    <row r="24" spans="1:11" x14ac:dyDescent="0.25">
      <c r="A24" s="32"/>
      <c r="K24" s="75"/>
    </row>
    <row r="25" spans="1:11" ht="13" x14ac:dyDescent="0.25">
      <c r="A25" s="32"/>
      <c r="B25" s="109" t="s">
        <v>422</v>
      </c>
      <c r="K25" s="75"/>
    </row>
    <row r="26" spans="1:11" x14ac:dyDescent="0.25">
      <c r="A26" s="32"/>
      <c r="B26" s="33" t="s">
        <v>11</v>
      </c>
      <c r="D26" s="238">
        <v>0</v>
      </c>
      <c r="K26" s="75"/>
    </row>
    <row r="27" spans="1:11" x14ac:dyDescent="0.25">
      <c r="A27" s="32"/>
      <c r="B27" s="33" t="s">
        <v>94</v>
      </c>
      <c r="D27" s="244">
        <v>0</v>
      </c>
      <c r="K27" s="75"/>
    </row>
    <row r="28" spans="1:11" x14ac:dyDescent="0.25">
      <c r="A28" s="32"/>
      <c r="B28" s="33" t="s">
        <v>95</v>
      </c>
      <c r="D28" s="238">
        <v>0</v>
      </c>
      <c r="K28" s="75"/>
    </row>
    <row r="29" spans="1:11" x14ac:dyDescent="0.25">
      <c r="A29" s="32"/>
      <c r="B29" s="33" t="s">
        <v>12</v>
      </c>
      <c r="D29" s="238">
        <v>0</v>
      </c>
      <c r="K29" s="75"/>
    </row>
    <row r="30" spans="1:11" x14ac:dyDescent="0.25">
      <c r="A30" s="32"/>
      <c r="B30" s="33" t="s">
        <v>423</v>
      </c>
      <c r="D30" s="238">
        <v>0</v>
      </c>
      <c r="K30" s="75"/>
    </row>
    <row r="31" spans="1:11" x14ac:dyDescent="0.25">
      <c r="A31" s="32"/>
      <c r="K31" s="75"/>
    </row>
    <row r="32" spans="1:11" x14ac:dyDescent="0.25">
      <c r="A32" s="32"/>
      <c r="K32" s="75"/>
    </row>
    <row r="33" spans="1:11" x14ac:dyDescent="0.25">
      <c r="A33" s="111"/>
      <c r="B33" s="112"/>
      <c r="C33" s="112"/>
      <c r="D33" s="112"/>
      <c r="E33" s="112"/>
      <c r="F33" s="112"/>
      <c r="G33" s="112"/>
      <c r="H33" s="112"/>
      <c r="I33" s="112"/>
      <c r="J33" s="112"/>
      <c r="K33" s="114"/>
    </row>
  </sheetData>
  <phoneticPr fontId="5" type="noConversion"/>
  <pageMargins left="0.70866141732283472" right="0.70866141732283472" top="1.0236220472440944" bottom="1.0236220472440944" header="0.39370078740157483" footer="0.39370078740157483"/>
  <pageSetup paperSize="9" scale="85" orientation="landscape" r:id="rId1"/>
  <headerFooter alignWithMargins="0">
    <oddFooter>&amp;L&amp;"Frutiger 57Cn,Standard"&amp;8
Santander Consumer Bank AG
Santander-Platz 1
41061 Mönchengladbach</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pageSetUpPr fitToPage="1"/>
  </sheetPr>
  <dimension ref="A1:W108"/>
  <sheetViews>
    <sheetView view="pageBreakPreview" zoomScale="70" zoomScaleNormal="100" zoomScaleSheetLayoutView="70" workbookViewId="0">
      <selection activeCell="B3" sqref="B3"/>
    </sheetView>
  </sheetViews>
  <sheetFormatPr baseColWidth="10" defaultColWidth="9.1796875" defaultRowHeight="12.5" x14ac:dyDescent="0.25"/>
  <cols>
    <col min="1" max="1" width="1.1796875" style="690" customWidth="1"/>
    <col min="2" max="2" width="18.453125" style="690" customWidth="1"/>
    <col min="3" max="3" width="20.81640625" style="690" customWidth="1"/>
    <col min="4" max="8" width="15.54296875" style="690" customWidth="1"/>
    <col min="9" max="12" width="11.6328125" style="690" customWidth="1"/>
    <col min="13" max="13" width="2" style="135" customWidth="1"/>
    <col min="14" max="16384" width="9.1796875" style="690"/>
  </cols>
  <sheetData>
    <row r="1" spans="1:13" ht="6" customHeight="1" x14ac:dyDescent="0.25">
      <c r="A1" s="687"/>
      <c r="B1" s="688"/>
      <c r="C1" s="688"/>
      <c r="D1" s="688"/>
      <c r="E1" s="688"/>
      <c r="F1" s="688"/>
      <c r="G1" s="688"/>
      <c r="H1" s="688"/>
      <c r="I1" s="688"/>
      <c r="J1" s="688"/>
      <c r="K1" s="688"/>
      <c r="L1" s="688"/>
      <c r="M1" s="739"/>
    </row>
    <row r="2" spans="1:13" ht="18" x14ac:dyDescent="0.25">
      <c r="A2" s="691"/>
      <c r="B2" s="692" t="str">
        <f>'Cover Sheet'!B2</f>
        <v>SC Germany Mobility 2020-1</v>
      </c>
      <c r="C2" s="692"/>
      <c r="D2" s="693" t="str">
        <f>'Cover Sheet'!D2</f>
        <v>Calculation Date</v>
      </c>
      <c r="E2" s="694"/>
      <c r="F2" s="695">
        <f>'Cover Sheet'!F2</f>
        <v>45973</v>
      </c>
      <c r="G2" s="694"/>
      <c r="H2" s="694"/>
      <c r="I2" s="694"/>
      <c r="J2" s="694"/>
      <c r="K2" s="694"/>
      <c r="L2" s="696"/>
      <c r="M2" s="744"/>
    </row>
    <row r="3" spans="1:13" ht="18" x14ac:dyDescent="0.25">
      <c r="A3" s="691"/>
      <c r="B3" s="692" t="str">
        <f>'Cover Sheet'!B3</f>
        <v>Monthly Investor Report</v>
      </c>
      <c r="C3" s="692"/>
      <c r="D3" s="698" t="str">
        <f>'Cover Sheet'!D3</f>
        <v>Payment Date</v>
      </c>
      <c r="E3" s="699"/>
      <c r="F3" s="700">
        <f>'Cover Sheet'!F3</f>
        <v>45975</v>
      </c>
      <c r="G3" s="699"/>
      <c r="H3" s="699"/>
      <c r="I3" s="699"/>
      <c r="J3" s="699"/>
      <c r="K3" s="699"/>
      <c r="L3" s="701"/>
      <c r="M3" s="744"/>
    </row>
    <row r="4" spans="1:13" x14ac:dyDescent="0.25">
      <c r="A4" s="691"/>
      <c r="B4" s="702"/>
      <c r="C4" s="703"/>
      <c r="D4" s="698" t="str">
        <f>'Cover Sheet'!D4</f>
        <v>Period  No</v>
      </c>
      <c r="E4" s="699"/>
      <c r="F4" s="704">
        <f>'Cover Sheet'!F4</f>
        <v>61</v>
      </c>
      <c r="G4" s="699"/>
      <c r="H4" s="705"/>
      <c r="I4" s="699"/>
      <c r="J4" s="710"/>
      <c r="K4" s="699"/>
      <c r="L4" s="706"/>
      <c r="M4" s="744"/>
    </row>
    <row r="5" spans="1:13" ht="18" x14ac:dyDescent="0.25">
      <c r="A5" s="691"/>
      <c r="B5" s="707" t="s">
        <v>151</v>
      </c>
      <c r="C5" s="707"/>
      <c r="D5" s="698" t="str">
        <f>'Cover Sheet'!D5</f>
        <v>Monthly Period</v>
      </c>
      <c r="E5" s="699"/>
      <c r="F5" s="88">
        <f>'Cover Sheet'!F5</f>
        <v>45975</v>
      </c>
      <c r="G5" s="699"/>
      <c r="H5" s="705"/>
      <c r="I5" s="699"/>
      <c r="J5" s="710"/>
      <c r="K5" s="699"/>
      <c r="L5" s="706"/>
      <c r="M5" s="744"/>
    </row>
    <row r="6" spans="1:13" s="713" customFormat="1" ht="15" customHeight="1" x14ac:dyDescent="0.25">
      <c r="A6" s="691"/>
      <c r="B6" s="708"/>
      <c r="C6" s="709"/>
      <c r="D6" s="698" t="str">
        <f>'Cover Sheet'!D6</f>
        <v>Interest Period</v>
      </c>
      <c r="E6" s="710" t="s">
        <v>33</v>
      </c>
      <c r="F6" s="700">
        <f>'Cover Sheet'!F6</f>
        <v>45944</v>
      </c>
      <c r="G6" s="710" t="s">
        <v>4</v>
      </c>
      <c r="H6" s="700">
        <f>'Cover Sheet'!H6</f>
        <v>45975</v>
      </c>
      <c r="I6" s="710" t="s">
        <v>14</v>
      </c>
      <c r="J6" s="879" t="str">
        <f>'Cover Sheet'!J6</f>
        <v>31 days</v>
      </c>
      <c r="K6" s="710"/>
      <c r="L6" s="880"/>
      <c r="M6" s="754"/>
    </row>
    <row r="7" spans="1:13" x14ac:dyDescent="0.25">
      <c r="A7" s="691"/>
      <c r="D7" s="714" t="s">
        <v>142</v>
      </c>
      <c r="E7" s="715" t="s">
        <v>33</v>
      </c>
      <c r="F7" s="716" t="str">
        <f>'Cover Sheet'!F7</f>
        <v>01.10.2025</v>
      </c>
      <c r="G7" s="715" t="s">
        <v>4</v>
      </c>
      <c r="H7" s="716">
        <f>'Cover Sheet'!H7</f>
        <v>45961</v>
      </c>
      <c r="I7" s="717"/>
      <c r="J7" s="717"/>
      <c r="K7" s="717"/>
      <c r="L7" s="718"/>
      <c r="M7" s="744"/>
    </row>
    <row r="8" spans="1:13" ht="13" x14ac:dyDescent="0.25">
      <c r="A8" s="691"/>
      <c r="D8" s="719"/>
      <c r="E8" s="720"/>
      <c r="F8" s="721"/>
      <c r="H8" s="722"/>
      <c r="J8" s="722"/>
      <c r="L8" s="881"/>
      <c r="M8" s="744"/>
    </row>
    <row r="9" spans="1:13" x14ac:dyDescent="0.25">
      <c r="A9" s="691"/>
      <c r="D9" s="703"/>
      <c r="M9" s="744"/>
    </row>
    <row r="10" spans="1:13" x14ac:dyDescent="0.25">
      <c r="A10" s="691"/>
      <c r="D10" s="703"/>
      <c r="M10" s="744"/>
    </row>
    <row r="11" spans="1:13" ht="18" customHeight="1" x14ac:dyDescent="0.25">
      <c r="A11" s="691"/>
      <c r="D11" s="703"/>
      <c r="M11" s="744"/>
    </row>
    <row r="12" spans="1:13" x14ac:dyDescent="0.25">
      <c r="A12" s="691"/>
      <c r="D12" s="703"/>
      <c r="M12" s="744"/>
    </row>
    <row r="13" spans="1:13" ht="18" x14ac:dyDescent="0.25">
      <c r="A13" s="691"/>
      <c r="B13" s="692"/>
      <c r="D13" s="760"/>
      <c r="H13" s="135"/>
      <c r="I13" s="135"/>
      <c r="J13" s="761"/>
      <c r="K13" s="135"/>
      <c r="L13" s="135"/>
      <c r="M13" s="744"/>
    </row>
    <row r="14" spans="1:13" x14ac:dyDescent="0.25">
      <c r="A14" s="691"/>
      <c r="D14" s="762"/>
      <c r="H14" s="135"/>
      <c r="I14" s="135"/>
      <c r="J14" s="135"/>
      <c r="K14" s="135"/>
      <c r="L14" s="135"/>
      <c r="M14" s="744"/>
    </row>
    <row r="15" spans="1:13" x14ac:dyDescent="0.25">
      <c r="A15" s="691"/>
      <c r="D15" s="762"/>
      <c r="H15" s="135"/>
      <c r="I15" s="135"/>
      <c r="J15" s="135"/>
      <c r="K15" s="135"/>
      <c r="L15" s="135"/>
      <c r="M15" s="744"/>
    </row>
    <row r="16" spans="1:13" x14ac:dyDescent="0.25">
      <c r="A16" s="691"/>
      <c r="D16" s="763"/>
      <c r="H16" s="135"/>
      <c r="I16" s="135"/>
      <c r="J16" s="135"/>
      <c r="K16" s="135"/>
      <c r="L16" s="135"/>
      <c r="M16" s="744"/>
    </row>
    <row r="17" spans="1:23" ht="18" x14ac:dyDescent="0.25">
      <c r="A17" s="691"/>
      <c r="B17" s="761" t="s">
        <v>152</v>
      </c>
      <c r="C17" s="764"/>
      <c r="D17" s="765"/>
      <c r="E17" s="765"/>
      <c r="F17" s="766"/>
      <c r="G17" s="766"/>
      <c r="H17" s="767"/>
      <c r="J17" s="765"/>
      <c r="K17" s="135"/>
      <c r="L17" s="765"/>
      <c r="M17" s="744"/>
    </row>
    <row r="18" spans="1:23" ht="18" x14ac:dyDescent="0.25">
      <c r="A18" s="691"/>
      <c r="B18" s="692"/>
      <c r="C18" s="764"/>
      <c r="D18" s="764"/>
      <c r="E18" s="764"/>
      <c r="F18" s="760"/>
      <c r="G18" s="760"/>
      <c r="H18" s="764"/>
      <c r="J18" s="765"/>
      <c r="K18" s="135"/>
      <c r="L18" s="135"/>
      <c r="M18" s="744"/>
    </row>
    <row r="19" spans="1:23" ht="13.5" thickBot="1" x14ac:dyDescent="0.3">
      <c r="A19" s="691"/>
      <c r="B19" s="735"/>
      <c r="K19" s="774"/>
      <c r="L19" s="786"/>
      <c r="M19" s="744"/>
    </row>
    <row r="20" spans="1:23" ht="15" thickBot="1" x14ac:dyDescent="0.3">
      <c r="A20" s="691"/>
      <c r="B20" s="956" t="s">
        <v>142</v>
      </c>
      <c r="C20" s="956" t="s">
        <v>404</v>
      </c>
      <c r="D20" s="958" t="s">
        <v>405</v>
      </c>
      <c r="E20" s="959"/>
      <c r="F20" s="959"/>
      <c r="G20" s="960"/>
      <c r="H20" s="956" t="s">
        <v>406</v>
      </c>
      <c r="I20" s="958" t="s">
        <v>405</v>
      </c>
      <c r="J20" s="959"/>
      <c r="K20" s="959"/>
      <c r="L20" s="960"/>
      <c r="M20" s="770"/>
      <c r="O20" s="771"/>
      <c r="P20" s="135"/>
      <c r="Q20" s="772"/>
      <c r="R20" s="773"/>
      <c r="S20" s="773"/>
      <c r="T20" s="135"/>
      <c r="U20" s="135"/>
      <c r="V20" s="774"/>
      <c r="W20" s="775"/>
    </row>
    <row r="21" spans="1:23" ht="15" thickBot="1" x14ac:dyDescent="0.3">
      <c r="A21" s="691"/>
      <c r="B21" s="957"/>
      <c r="C21" s="957"/>
      <c r="D21" s="882" t="s">
        <v>407</v>
      </c>
      <c r="E21" s="882" t="s">
        <v>408</v>
      </c>
      <c r="F21" s="882" t="s">
        <v>409</v>
      </c>
      <c r="G21" s="769" t="s">
        <v>410</v>
      </c>
      <c r="H21" s="957"/>
      <c r="I21" s="882" t="s">
        <v>407</v>
      </c>
      <c r="J21" s="882" t="s">
        <v>408</v>
      </c>
      <c r="K21" s="882" t="s">
        <v>409</v>
      </c>
      <c r="L21" s="769" t="s">
        <v>410</v>
      </c>
      <c r="M21" s="744"/>
      <c r="N21" s="135"/>
      <c r="O21" s="135"/>
      <c r="P21" s="135"/>
      <c r="Q21" s="772"/>
      <c r="R21" s="773"/>
      <c r="S21" s="772"/>
      <c r="T21" s="135"/>
      <c r="U21" s="779"/>
      <c r="V21" s="135"/>
      <c r="W21" s="135"/>
    </row>
    <row r="22" spans="1:23" x14ac:dyDescent="0.25">
      <c r="A22" s="691"/>
      <c r="B22" s="776">
        <v>1</v>
      </c>
      <c r="C22" s="916">
        <v>3199999998.6599998</v>
      </c>
      <c r="D22" s="916">
        <v>0</v>
      </c>
      <c r="E22" s="916">
        <v>0</v>
      </c>
      <c r="F22" s="916">
        <v>0</v>
      </c>
      <c r="G22" s="916">
        <v>0</v>
      </c>
      <c r="H22" s="883">
        <f>IF(ISNUMBER(C22),(C22-D22-E22-F22-G22)/C22,"")</f>
        <v>1</v>
      </c>
      <c r="I22" s="883">
        <f>IF(ISNUMBER($C22),D22/$C22,"")</f>
        <v>0</v>
      </c>
      <c r="J22" s="883">
        <f t="shared" ref="J22:L37" si="0">IF(ISNUMBER($C22),E22/$C22,"")</f>
        <v>0</v>
      </c>
      <c r="K22" s="883">
        <f t="shared" si="0"/>
        <v>0</v>
      </c>
      <c r="L22" s="884">
        <f t="shared" si="0"/>
        <v>0</v>
      </c>
      <c r="M22" s="744"/>
      <c r="N22" s="135"/>
      <c r="O22" s="135"/>
      <c r="P22" s="135"/>
      <c r="Q22" s="772"/>
      <c r="R22" s="773"/>
      <c r="S22" s="772"/>
      <c r="T22" s="135"/>
      <c r="U22" s="779"/>
      <c r="V22" s="135"/>
      <c r="W22" s="135"/>
    </row>
    <row r="23" spans="1:23" x14ac:dyDescent="0.25">
      <c r="A23" s="691"/>
      <c r="B23" s="780">
        <v>2</v>
      </c>
      <c r="C23" s="917">
        <v>3199999999.5799999</v>
      </c>
      <c r="D23" s="917">
        <v>454</v>
      </c>
      <c r="E23" s="917">
        <v>198</v>
      </c>
      <c r="F23" s="917">
        <v>249</v>
      </c>
      <c r="G23" s="917">
        <v>23016.53</v>
      </c>
      <c r="H23" s="175">
        <f t="shared" ref="H23:H86" si="1">IF(ISNUMBER(C23),(C23-D23-E23-F23-G23)/C23,"")</f>
        <v>0.99999252577187392</v>
      </c>
      <c r="I23" s="175">
        <f t="shared" ref="I23:L47" si="2">IF(ISNUMBER($C23),D23/$C23,"")</f>
        <v>1.4187500001862108E-7</v>
      </c>
      <c r="J23" s="175">
        <f t="shared" si="0"/>
        <v>6.187500000812109E-8</v>
      </c>
      <c r="K23" s="175">
        <f t="shared" si="0"/>
        <v>7.7812500010212897E-8</v>
      </c>
      <c r="L23" s="782">
        <f t="shared" si="0"/>
        <v>7.1926656259440368E-6</v>
      </c>
      <c r="M23" s="744"/>
      <c r="N23" s="135"/>
      <c r="O23" s="783"/>
      <c r="P23" s="135"/>
      <c r="Q23" s="772"/>
      <c r="R23" s="773"/>
      <c r="S23" s="773"/>
      <c r="T23" s="135"/>
      <c r="U23" s="135"/>
      <c r="V23" s="135"/>
      <c r="W23" s="135"/>
    </row>
    <row r="24" spans="1:23" x14ac:dyDescent="0.25">
      <c r="A24" s="691"/>
      <c r="B24" s="780">
        <v>3</v>
      </c>
      <c r="C24" s="917">
        <v>3199999998.9699998</v>
      </c>
      <c r="D24" s="917">
        <v>7028561.7599999998</v>
      </c>
      <c r="E24" s="917">
        <v>5054776.74</v>
      </c>
      <c r="F24" s="917">
        <v>1082227.93</v>
      </c>
      <c r="G24" s="917">
        <v>913197.46</v>
      </c>
      <c r="H24" s="175">
        <f t="shared" si="1"/>
        <v>0.99560038628295888</v>
      </c>
      <c r="I24" s="175">
        <f t="shared" si="2"/>
        <v>2.1964255507069745E-3</v>
      </c>
      <c r="J24" s="175">
        <f t="shared" si="0"/>
        <v>1.5796177317584396E-3</v>
      </c>
      <c r="K24" s="175">
        <f t="shared" si="0"/>
        <v>3.3819622823385692E-4</v>
      </c>
      <c r="L24" s="782">
        <f t="shared" si="0"/>
        <v>2.8537420634185481E-4</v>
      </c>
      <c r="M24" s="784"/>
      <c r="Q24" s="772"/>
      <c r="R24" s="785"/>
      <c r="S24" s="785"/>
      <c r="U24" s="135"/>
      <c r="V24" s="774"/>
      <c r="W24" s="885"/>
    </row>
    <row r="25" spans="1:23" x14ac:dyDescent="0.25">
      <c r="A25" s="691"/>
      <c r="B25" s="780">
        <v>4</v>
      </c>
      <c r="C25" s="917">
        <v>3199999999.7199998</v>
      </c>
      <c r="D25" s="917">
        <v>6506605.6699999999</v>
      </c>
      <c r="E25" s="917">
        <v>4760516.9400000004</v>
      </c>
      <c r="F25" s="917">
        <v>2287163.11</v>
      </c>
      <c r="G25" s="917">
        <v>2201558.6</v>
      </c>
      <c r="H25" s="175">
        <f t="shared" si="1"/>
        <v>0.99507629864956915</v>
      </c>
      <c r="I25" s="175">
        <f t="shared" si="2"/>
        <v>2.033314272052915E-3</v>
      </c>
      <c r="J25" s="175">
        <f t="shared" si="0"/>
        <v>1.4876615438801706E-3</v>
      </c>
      <c r="K25" s="175">
        <f t="shared" si="0"/>
        <v>7.1473847193753964E-4</v>
      </c>
      <c r="L25" s="782">
        <f t="shared" si="0"/>
        <v>6.8798706256019892E-4</v>
      </c>
      <c r="M25" s="744"/>
      <c r="O25" s="885"/>
      <c r="Q25" s="886"/>
      <c r="R25" s="785"/>
      <c r="S25" s="785"/>
      <c r="U25" s="135"/>
      <c r="V25" s="774"/>
      <c r="W25" s="775"/>
    </row>
    <row r="26" spans="1:23" x14ac:dyDescent="0.25">
      <c r="A26" s="691"/>
      <c r="B26" s="780">
        <v>5</v>
      </c>
      <c r="C26" s="917">
        <v>3199999998.96</v>
      </c>
      <c r="D26" s="917">
        <v>8452132.6199999992</v>
      </c>
      <c r="E26" s="917">
        <v>5396555.8700000001</v>
      </c>
      <c r="F26" s="917">
        <v>1945275.1</v>
      </c>
      <c r="G26" s="917">
        <v>3639321.89</v>
      </c>
      <c r="H26" s="175">
        <f t="shared" si="1"/>
        <v>0.9939270982855265</v>
      </c>
      <c r="I26" s="175">
        <f t="shared" si="2"/>
        <v>2.6412914446084196E-3</v>
      </c>
      <c r="J26" s="175">
        <f t="shared" si="0"/>
        <v>1.6864237099230878E-3</v>
      </c>
      <c r="K26" s="175">
        <f t="shared" si="0"/>
        <v>6.0789846894756703E-4</v>
      </c>
      <c r="L26" s="782">
        <f t="shared" si="0"/>
        <v>1.1372880909946187E-3</v>
      </c>
      <c r="M26" s="744"/>
      <c r="Q26" s="772"/>
      <c r="R26" s="773"/>
      <c r="S26" s="772"/>
      <c r="T26" s="135"/>
      <c r="U26" s="779"/>
      <c r="V26" s="135"/>
      <c r="W26" s="135"/>
    </row>
    <row r="27" spans="1:23" x14ac:dyDescent="0.25">
      <c r="A27" s="691"/>
      <c r="B27" s="780">
        <v>6</v>
      </c>
      <c r="C27" s="917">
        <v>3199999998.9899998</v>
      </c>
      <c r="D27" s="917">
        <v>7615274.25</v>
      </c>
      <c r="E27" s="917">
        <v>5364958.1500000004</v>
      </c>
      <c r="F27" s="917">
        <v>2437119.39</v>
      </c>
      <c r="G27" s="917">
        <v>3875238.45</v>
      </c>
      <c r="H27" s="175">
        <f t="shared" si="1"/>
        <v>0.99397106554809722</v>
      </c>
      <c r="I27" s="175">
        <f t="shared" si="2"/>
        <v>2.379773203876116E-3</v>
      </c>
      <c r="J27" s="175">
        <f t="shared" si="0"/>
        <v>1.6765494224041612E-3</v>
      </c>
      <c r="K27" s="175">
        <f t="shared" si="0"/>
        <v>7.6159980961538001E-4</v>
      </c>
      <c r="L27" s="782">
        <f t="shared" si="0"/>
        <v>1.2110120160072257E-3</v>
      </c>
      <c r="M27" s="744"/>
      <c r="Q27" s="772"/>
      <c r="R27" s="773"/>
      <c r="S27" s="772"/>
      <c r="T27" s="135"/>
      <c r="U27" s="779"/>
      <c r="V27" s="135"/>
      <c r="W27" s="135"/>
    </row>
    <row r="28" spans="1:23" x14ac:dyDescent="0.25">
      <c r="A28" s="691"/>
      <c r="B28" s="780">
        <v>7</v>
      </c>
      <c r="C28" s="917">
        <v>3199999975.5300002</v>
      </c>
      <c r="D28" s="917">
        <v>6457330.6600000001</v>
      </c>
      <c r="E28" s="917">
        <v>4625055.1399999997</v>
      </c>
      <c r="F28" s="917">
        <v>2413020.1</v>
      </c>
      <c r="G28" s="917">
        <v>4389889.46</v>
      </c>
      <c r="H28" s="175">
        <f t="shared" si="1"/>
        <v>0.99441084515726053</v>
      </c>
      <c r="I28" s="175">
        <f t="shared" si="2"/>
        <v>2.0179158466807501E-3</v>
      </c>
      <c r="J28" s="175">
        <f t="shared" si="0"/>
        <v>1.4453297423022557E-3</v>
      </c>
      <c r="K28" s="175">
        <f t="shared" si="0"/>
        <v>7.5406878701626975E-4</v>
      </c>
      <c r="L28" s="782">
        <f t="shared" si="0"/>
        <v>1.3718404667402925E-3</v>
      </c>
      <c r="M28" s="744"/>
      <c r="O28" s="783"/>
      <c r="Q28" s="772"/>
      <c r="R28" s="785"/>
      <c r="S28" s="785"/>
      <c r="U28" s="135"/>
      <c r="V28" s="135"/>
      <c r="W28" s="135"/>
    </row>
    <row r="29" spans="1:23" x14ac:dyDescent="0.25">
      <c r="A29" s="691"/>
      <c r="B29" s="780">
        <v>8</v>
      </c>
      <c r="C29" s="917">
        <v>3199999998.9499998</v>
      </c>
      <c r="D29" s="917">
        <v>7187869.0099999998</v>
      </c>
      <c r="E29" s="917">
        <v>4651426.7699999996</v>
      </c>
      <c r="F29" s="917">
        <v>2093193.77</v>
      </c>
      <c r="G29" s="917">
        <v>4347928.88</v>
      </c>
      <c r="H29" s="175">
        <f t="shared" si="1"/>
        <v>0.9942873692387505</v>
      </c>
      <c r="I29" s="175">
        <f t="shared" si="2"/>
        <v>2.2462090663620373E-3</v>
      </c>
      <c r="J29" s="175">
        <f t="shared" si="0"/>
        <v>1.4535708661019529E-3</v>
      </c>
      <c r="K29" s="175">
        <f t="shared" si="0"/>
        <v>6.5412305333963419E-4</v>
      </c>
      <c r="L29" s="782">
        <f t="shared" si="0"/>
        <v>1.3587277754458327E-3</v>
      </c>
      <c r="M29" s="744"/>
      <c r="Q29" s="772"/>
      <c r="R29" s="785"/>
      <c r="S29" s="785"/>
      <c r="U29" s="135"/>
      <c r="V29" s="135"/>
      <c r="W29" s="135"/>
    </row>
    <row r="30" spans="1:23" x14ac:dyDescent="0.25">
      <c r="A30" s="691"/>
      <c r="B30" s="780">
        <v>9</v>
      </c>
      <c r="C30" s="917">
        <v>3199999999.5300002</v>
      </c>
      <c r="D30" s="917">
        <v>7607061.2599999998</v>
      </c>
      <c r="E30" s="917">
        <v>5030626.37</v>
      </c>
      <c r="F30" s="917">
        <v>2276480.2200000002</v>
      </c>
      <c r="G30" s="917">
        <v>4275265.1100000003</v>
      </c>
      <c r="H30" s="175">
        <f t="shared" si="1"/>
        <v>0.99400330219911925</v>
      </c>
      <c r="I30" s="175">
        <f t="shared" si="2"/>
        <v>2.3772066440991518E-3</v>
      </c>
      <c r="J30" s="175">
        <f t="shared" si="0"/>
        <v>1.5720707408558977E-3</v>
      </c>
      <c r="K30" s="175">
        <f t="shared" si="0"/>
        <v>7.1140006885448694E-4</v>
      </c>
      <c r="L30" s="782">
        <f t="shared" si="0"/>
        <v>1.3360203470712279E-3</v>
      </c>
      <c r="M30" s="744"/>
      <c r="O30" s="885"/>
      <c r="Q30" s="772"/>
      <c r="R30" s="785"/>
      <c r="S30" s="785"/>
      <c r="U30" s="885"/>
      <c r="V30" s="135"/>
      <c r="W30" s="135"/>
    </row>
    <row r="31" spans="1:23" x14ac:dyDescent="0.25">
      <c r="A31" s="691"/>
      <c r="B31" s="780">
        <v>10</v>
      </c>
      <c r="C31" s="917">
        <v>4999999997.5799999</v>
      </c>
      <c r="D31" s="917">
        <v>7097828.5199999996</v>
      </c>
      <c r="E31" s="917">
        <v>5211580.54</v>
      </c>
      <c r="F31" s="917">
        <v>1978441.38</v>
      </c>
      <c r="G31" s="917">
        <v>4240652.29</v>
      </c>
      <c r="H31" s="175">
        <f t="shared" si="1"/>
        <v>0.99629429945220638</v>
      </c>
      <c r="I31" s="175">
        <f t="shared" si="2"/>
        <v>1.4195657046870698E-3</v>
      </c>
      <c r="J31" s="175">
        <f t="shared" si="0"/>
        <v>1.042316108504481E-3</v>
      </c>
      <c r="K31" s="175">
        <f t="shared" si="0"/>
        <v>3.9568827619151312E-4</v>
      </c>
      <c r="L31" s="782">
        <f t="shared" si="0"/>
        <v>8.4813045841049511E-4</v>
      </c>
      <c r="M31" s="744"/>
      <c r="Q31" s="772"/>
      <c r="R31" s="773"/>
      <c r="S31" s="772"/>
      <c r="T31" s="135"/>
      <c r="U31" s="779"/>
      <c r="V31" s="135"/>
      <c r="W31" s="135"/>
    </row>
    <row r="32" spans="1:23" x14ac:dyDescent="0.25">
      <c r="A32" s="691"/>
      <c r="B32" s="780">
        <v>11</v>
      </c>
      <c r="C32" s="917">
        <v>4999999997.6999998</v>
      </c>
      <c r="D32" s="917">
        <v>7953817.1500000004</v>
      </c>
      <c r="E32" s="917">
        <v>5341810.8899999997</v>
      </c>
      <c r="F32" s="917">
        <v>1943955.78</v>
      </c>
      <c r="G32" s="917">
        <v>3801019.01</v>
      </c>
      <c r="H32" s="175">
        <f t="shared" si="1"/>
        <v>0.9961918794322483</v>
      </c>
      <c r="I32" s="175">
        <f t="shared" si="2"/>
        <v>1.5907634307317513E-3</v>
      </c>
      <c r="J32" s="175">
        <f t="shared" si="0"/>
        <v>1.0683621784914467E-3</v>
      </c>
      <c r="K32" s="175">
        <f t="shared" si="0"/>
        <v>3.8879115617884393E-4</v>
      </c>
      <c r="L32" s="782">
        <f t="shared" si="0"/>
        <v>7.6020380234969372E-4</v>
      </c>
      <c r="M32" s="744"/>
      <c r="Q32" s="772"/>
      <c r="R32" s="773"/>
      <c r="S32" s="772"/>
      <c r="T32" s="135"/>
      <c r="U32" s="779"/>
      <c r="V32" s="135"/>
      <c r="W32" s="135"/>
    </row>
    <row r="33" spans="1:23" x14ac:dyDescent="0.25">
      <c r="A33" s="691"/>
      <c r="B33" s="780">
        <v>12</v>
      </c>
      <c r="C33" s="917">
        <v>4999999999</v>
      </c>
      <c r="D33" s="917">
        <v>11780831.630000001</v>
      </c>
      <c r="E33" s="917">
        <v>7476185.6600000001</v>
      </c>
      <c r="F33" s="917">
        <v>2568016.54</v>
      </c>
      <c r="G33" s="917">
        <v>3888210.77</v>
      </c>
      <c r="H33" s="175">
        <f t="shared" si="1"/>
        <v>0.99485735107897144</v>
      </c>
      <c r="I33" s="175">
        <f t="shared" si="2"/>
        <v>2.3561663264712335E-3</v>
      </c>
      <c r="J33" s="175">
        <f t="shared" si="0"/>
        <v>1.4952371322990475E-3</v>
      </c>
      <c r="K33" s="175">
        <f t="shared" si="0"/>
        <v>5.136033081027207E-4</v>
      </c>
      <c r="L33" s="782">
        <f t="shared" si="0"/>
        <v>7.7764215415552845E-4</v>
      </c>
      <c r="M33" s="744"/>
      <c r="O33" s="783"/>
      <c r="Q33" s="772"/>
      <c r="R33" s="785"/>
      <c r="S33" s="785"/>
      <c r="U33" s="135"/>
      <c r="V33" s="135"/>
      <c r="W33" s="135"/>
    </row>
    <row r="34" spans="1:23" x14ac:dyDescent="0.25">
      <c r="A34" s="691"/>
      <c r="B34" s="780">
        <v>13</v>
      </c>
      <c r="C34" s="917">
        <v>4999999999.21</v>
      </c>
      <c r="D34" s="917">
        <v>11382685.890000001</v>
      </c>
      <c r="E34" s="917">
        <v>9207582.3599999994</v>
      </c>
      <c r="F34" s="917">
        <v>3323478.01</v>
      </c>
      <c r="G34" s="917">
        <v>4673703.5199999996</v>
      </c>
      <c r="H34" s="175">
        <f t="shared" si="1"/>
        <v>0.99428251004309653</v>
      </c>
      <c r="I34" s="175">
        <f t="shared" si="2"/>
        <v>2.2765371783596928E-3</v>
      </c>
      <c r="J34" s="175">
        <f t="shared" si="0"/>
        <v>1.8415164722909595E-3</v>
      </c>
      <c r="K34" s="175">
        <f t="shared" si="0"/>
        <v>6.6469560210502185E-4</v>
      </c>
      <c r="L34" s="782">
        <f t="shared" si="0"/>
        <v>9.3474070414768893E-4</v>
      </c>
      <c r="M34" s="744"/>
      <c r="Q34" s="772"/>
      <c r="R34" s="785"/>
      <c r="S34" s="785"/>
      <c r="U34" s="135"/>
      <c r="V34" s="774"/>
      <c r="W34" s="885"/>
    </row>
    <row r="35" spans="1:23" x14ac:dyDescent="0.25">
      <c r="A35" s="691"/>
      <c r="B35" s="780">
        <v>14</v>
      </c>
      <c r="C35" s="917">
        <v>4999999998.4499998</v>
      </c>
      <c r="D35" s="917">
        <v>13178029.74</v>
      </c>
      <c r="E35" s="917">
        <v>9350918.7799999993</v>
      </c>
      <c r="F35" s="917">
        <v>4021327.93</v>
      </c>
      <c r="G35" s="917">
        <v>5456552.5199999996</v>
      </c>
      <c r="H35" s="175">
        <f t="shared" si="1"/>
        <v>0.99359863420401551</v>
      </c>
      <c r="I35" s="175">
        <f t="shared" si="2"/>
        <v>2.635605948817038E-3</v>
      </c>
      <c r="J35" s="175">
        <f t="shared" si="0"/>
        <v>1.8701837565797568E-3</v>
      </c>
      <c r="K35" s="175">
        <f t="shared" si="0"/>
        <v>8.0426558624932239E-4</v>
      </c>
      <c r="L35" s="782">
        <f t="shared" si="0"/>
        <v>1.0913105043383062E-3</v>
      </c>
      <c r="M35" s="744"/>
      <c r="O35" s="885"/>
      <c r="Q35" s="772"/>
      <c r="R35" s="785"/>
      <c r="S35" s="785"/>
      <c r="U35" s="135"/>
      <c r="V35" s="135"/>
      <c r="W35" s="135"/>
    </row>
    <row r="36" spans="1:23" x14ac:dyDescent="0.25">
      <c r="A36" s="691"/>
      <c r="B36" s="780">
        <v>15</v>
      </c>
      <c r="C36" s="917">
        <v>4999999996.6499996</v>
      </c>
      <c r="D36" s="917">
        <v>12461525.130000001</v>
      </c>
      <c r="E36" s="917">
        <v>9313638.6400000006</v>
      </c>
      <c r="F36" s="917">
        <v>4104679.26</v>
      </c>
      <c r="G36" s="917">
        <v>7041844.3499999996</v>
      </c>
      <c r="H36" s="175">
        <f t="shared" si="1"/>
        <v>0.99341566251958824</v>
      </c>
      <c r="I36" s="175">
        <f t="shared" si="2"/>
        <v>2.4923050276698449E-3</v>
      </c>
      <c r="J36" s="175">
        <f t="shared" si="0"/>
        <v>1.8627277292480279E-3</v>
      </c>
      <c r="K36" s="175">
        <f t="shared" si="0"/>
        <v>8.2093585255002706E-4</v>
      </c>
      <c r="L36" s="782">
        <f t="shared" si="0"/>
        <v>1.4083688709436073E-3</v>
      </c>
      <c r="M36" s="744"/>
      <c r="Q36" s="772"/>
      <c r="R36" s="773"/>
      <c r="S36" s="772"/>
      <c r="T36" s="135"/>
      <c r="U36" s="779"/>
      <c r="V36" s="135"/>
      <c r="W36" s="135"/>
    </row>
    <row r="37" spans="1:23" x14ac:dyDescent="0.25">
      <c r="A37" s="691"/>
      <c r="B37" s="780">
        <v>16</v>
      </c>
      <c r="C37" s="917">
        <v>4999999997.5699997</v>
      </c>
      <c r="D37" s="917">
        <v>11002441.26</v>
      </c>
      <c r="E37" s="917">
        <v>9026814.5999999996</v>
      </c>
      <c r="F37" s="917">
        <v>3907913.68</v>
      </c>
      <c r="G37" s="917">
        <v>7506964.2000000002</v>
      </c>
      <c r="H37" s="175">
        <f t="shared" si="1"/>
        <v>0.99371117324894354</v>
      </c>
      <c r="I37" s="175">
        <f t="shared" si="2"/>
        <v>2.2004882530694374E-3</v>
      </c>
      <c r="J37" s="175">
        <f t="shared" si="0"/>
        <v>1.8053629208774065E-3</v>
      </c>
      <c r="K37" s="175">
        <f t="shared" si="0"/>
        <v>7.8158273637984931E-4</v>
      </c>
      <c r="L37" s="782">
        <f t="shared" si="0"/>
        <v>1.5013928407296771E-3</v>
      </c>
      <c r="M37" s="744"/>
      <c r="Q37" s="772"/>
      <c r="R37" s="773"/>
      <c r="S37" s="772"/>
      <c r="T37" s="135"/>
      <c r="U37" s="779"/>
      <c r="V37" s="135"/>
      <c r="W37" s="135"/>
    </row>
    <row r="38" spans="1:23" x14ac:dyDescent="0.25">
      <c r="A38" s="691"/>
      <c r="B38" s="780">
        <v>17</v>
      </c>
      <c r="C38" s="917">
        <v>4999999999.25</v>
      </c>
      <c r="D38" s="917">
        <v>4424048.67</v>
      </c>
      <c r="E38" s="917">
        <v>10187295.720000001</v>
      </c>
      <c r="F38" s="917">
        <v>5417376.25</v>
      </c>
      <c r="G38" s="917">
        <v>11905520.779999999</v>
      </c>
      <c r="H38" s="175">
        <f t="shared" si="1"/>
        <v>0.99361315171504194</v>
      </c>
      <c r="I38" s="175">
        <f t="shared" si="2"/>
        <v>8.8480973413272148E-4</v>
      </c>
      <c r="J38" s="175">
        <f t="shared" si="2"/>
        <v>2.0374591443056188E-3</v>
      </c>
      <c r="K38" s="175">
        <f t="shared" si="2"/>
        <v>1.0834752501625213E-3</v>
      </c>
      <c r="L38" s="782">
        <f t="shared" si="2"/>
        <v>2.3811041563571657E-3</v>
      </c>
      <c r="M38" s="744"/>
      <c r="O38" s="783"/>
      <c r="Q38" s="772"/>
      <c r="R38" s="785"/>
      <c r="S38" s="785"/>
      <c r="U38" s="135"/>
      <c r="V38" s="135"/>
      <c r="W38" s="135"/>
    </row>
    <row r="39" spans="1:23" x14ac:dyDescent="0.25">
      <c r="A39" s="691"/>
      <c r="B39" s="780">
        <v>18</v>
      </c>
      <c r="C39" s="917">
        <v>4999999998.8100004</v>
      </c>
      <c r="D39" s="917">
        <v>12131445.460000001</v>
      </c>
      <c r="E39" s="917">
        <v>8308155.4699999997</v>
      </c>
      <c r="F39" s="917">
        <v>4165124.78</v>
      </c>
      <c r="G39" s="917">
        <v>8744506.3000000007</v>
      </c>
      <c r="H39" s="175">
        <f t="shared" si="1"/>
        <v>0.99333015359641252</v>
      </c>
      <c r="I39" s="175">
        <f t="shared" si="2"/>
        <v>2.4262890925774569E-3</v>
      </c>
      <c r="J39" s="175">
        <f t="shared" si="2"/>
        <v>1.661631094395468E-3</v>
      </c>
      <c r="K39" s="175">
        <f t="shared" si="2"/>
        <v>8.3302495619825981E-4</v>
      </c>
      <c r="L39" s="782">
        <f t="shared" si="2"/>
        <v>1.7489012604162385E-3</v>
      </c>
      <c r="M39" s="744"/>
      <c r="Q39" s="772"/>
      <c r="R39" s="785"/>
      <c r="S39" s="785"/>
      <c r="U39" s="135"/>
      <c r="V39" s="135"/>
      <c r="W39" s="887"/>
    </row>
    <row r="40" spans="1:23" x14ac:dyDescent="0.25">
      <c r="A40" s="691"/>
      <c r="B40" s="780">
        <v>19</v>
      </c>
      <c r="C40" s="917">
        <v>4999999996.3100004</v>
      </c>
      <c r="D40" s="917">
        <v>4442790.0999999996</v>
      </c>
      <c r="E40" s="917">
        <v>13912940.24</v>
      </c>
      <c r="F40" s="917">
        <v>5315840.13</v>
      </c>
      <c r="G40" s="917">
        <v>8506260.0700000003</v>
      </c>
      <c r="H40" s="175">
        <f t="shared" si="1"/>
        <v>0.99356443388725058</v>
      </c>
      <c r="I40" s="175">
        <f t="shared" si="2"/>
        <v>8.8855802065575566E-4</v>
      </c>
      <c r="J40" s="175">
        <f t="shared" si="2"/>
        <v>2.7825880500535497E-3</v>
      </c>
      <c r="K40" s="175">
        <f t="shared" si="2"/>
        <v>1.0631680267846179E-3</v>
      </c>
      <c r="L40" s="782">
        <f t="shared" si="2"/>
        <v>1.7012520152555239E-3</v>
      </c>
      <c r="M40" s="744"/>
      <c r="O40" s="783"/>
      <c r="P40" s="135"/>
      <c r="Q40" s="772"/>
      <c r="R40" s="773"/>
      <c r="S40" s="773"/>
      <c r="T40" s="135"/>
      <c r="U40" s="135"/>
      <c r="V40" s="135"/>
      <c r="W40" s="135"/>
    </row>
    <row r="41" spans="1:23" x14ac:dyDescent="0.25">
      <c r="A41" s="691"/>
      <c r="B41" s="780">
        <v>20</v>
      </c>
      <c r="C41" s="917">
        <v>4999999999.8299999</v>
      </c>
      <c r="D41" s="917">
        <v>12391573.35</v>
      </c>
      <c r="E41" s="917">
        <v>7939860.3200000003</v>
      </c>
      <c r="F41" s="917">
        <v>5639621.5800000001</v>
      </c>
      <c r="G41" s="917">
        <v>9224665.6600000001</v>
      </c>
      <c r="H41" s="175">
        <f t="shared" si="1"/>
        <v>0.99296085581776072</v>
      </c>
      <c r="I41" s="175">
        <f t="shared" si="2"/>
        <v>2.4783146700842625E-3</v>
      </c>
      <c r="J41" s="175">
        <f t="shared" si="2"/>
        <v>1.5879720640539911E-3</v>
      </c>
      <c r="K41" s="175">
        <f t="shared" si="2"/>
        <v>1.1279243160383496E-3</v>
      </c>
      <c r="L41" s="782">
        <f t="shared" si="2"/>
        <v>1.8449331320627277E-3</v>
      </c>
      <c r="M41" s="744"/>
      <c r="N41" s="135"/>
      <c r="O41" s="135"/>
      <c r="P41" s="135"/>
      <c r="Q41" s="772"/>
      <c r="R41" s="773"/>
      <c r="S41" s="772"/>
      <c r="T41" s="135"/>
      <c r="U41" s="779"/>
      <c r="V41" s="135"/>
      <c r="W41" s="135"/>
    </row>
    <row r="42" spans="1:23" x14ac:dyDescent="0.25">
      <c r="A42" s="691"/>
      <c r="B42" s="780">
        <v>21</v>
      </c>
      <c r="C42" s="917">
        <v>4999999995.8999996</v>
      </c>
      <c r="D42" s="917">
        <v>4652755.5999999996</v>
      </c>
      <c r="E42" s="917">
        <v>12659011.1</v>
      </c>
      <c r="F42" s="917">
        <v>6376612.5199999996</v>
      </c>
      <c r="G42" s="917">
        <v>11587710.67</v>
      </c>
      <c r="H42" s="175">
        <f t="shared" si="1"/>
        <v>0.9929447820162145</v>
      </c>
      <c r="I42" s="175">
        <f t="shared" si="2"/>
        <v>9.3055112076305196E-4</v>
      </c>
      <c r="J42" s="175">
        <f t="shared" si="2"/>
        <v>2.5318022220760781E-3</v>
      </c>
      <c r="K42" s="175">
        <f t="shared" si="2"/>
        <v>1.2753225050457645E-3</v>
      </c>
      <c r="L42" s="782">
        <f t="shared" si="2"/>
        <v>2.3175421359003848E-3</v>
      </c>
      <c r="M42" s="744"/>
      <c r="N42" s="135"/>
      <c r="O42" s="135"/>
      <c r="P42" s="135"/>
      <c r="Q42" s="772"/>
      <c r="R42" s="773"/>
      <c r="S42" s="772"/>
      <c r="T42" s="135"/>
      <c r="U42" s="779"/>
      <c r="V42" s="135"/>
      <c r="W42" s="135"/>
    </row>
    <row r="43" spans="1:23" x14ac:dyDescent="0.25">
      <c r="A43" s="691"/>
      <c r="B43" s="780">
        <v>22</v>
      </c>
      <c r="C43" s="917">
        <v>4999999990.5</v>
      </c>
      <c r="D43" s="917">
        <v>11725696.74</v>
      </c>
      <c r="E43" s="917">
        <v>5626123.8200000003</v>
      </c>
      <c r="F43" s="917">
        <v>6313442.96</v>
      </c>
      <c r="G43" s="917">
        <v>12757195.390000001</v>
      </c>
      <c r="H43" s="175">
        <f t="shared" si="1"/>
        <v>0.99271550820415955</v>
      </c>
      <c r="I43" s="175">
        <f t="shared" si="2"/>
        <v>2.3451393524557647E-3</v>
      </c>
      <c r="J43" s="175">
        <f t="shared" si="2"/>
        <v>1.1252247661379272E-3</v>
      </c>
      <c r="K43" s="175">
        <f t="shared" si="2"/>
        <v>1.2626885943991084E-3</v>
      </c>
      <c r="L43" s="782">
        <f t="shared" si="2"/>
        <v>2.5514390828477343E-3</v>
      </c>
      <c r="M43" s="744"/>
      <c r="N43" s="135"/>
      <c r="O43" s="783"/>
      <c r="P43" s="135"/>
      <c r="Q43" s="772"/>
      <c r="R43" s="773"/>
      <c r="S43" s="773"/>
      <c r="T43" s="135"/>
      <c r="U43" s="135"/>
      <c r="V43" s="135"/>
      <c r="W43" s="885"/>
    </row>
    <row r="44" spans="1:23" x14ac:dyDescent="0.25">
      <c r="A44" s="691"/>
      <c r="B44" s="780">
        <v>23</v>
      </c>
      <c r="C44" s="917">
        <v>4999999997.71</v>
      </c>
      <c r="D44" s="917">
        <v>13056610.939999999</v>
      </c>
      <c r="E44" s="917">
        <v>7576886.6100000003</v>
      </c>
      <c r="F44" s="917">
        <v>5417769.04</v>
      </c>
      <c r="G44" s="917">
        <v>11347096.58</v>
      </c>
      <c r="H44" s="175">
        <f t="shared" si="1"/>
        <v>0.99252032736257445</v>
      </c>
      <c r="I44" s="175">
        <f t="shared" si="2"/>
        <v>2.6113221891959854E-3</v>
      </c>
      <c r="J44" s="175">
        <f t="shared" si="2"/>
        <v>1.515377322694043E-3</v>
      </c>
      <c r="K44" s="175">
        <f t="shared" si="2"/>
        <v>1.0835538084962677E-3</v>
      </c>
      <c r="L44" s="782">
        <f t="shared" si="2"/>
        <v>2.2694193170393943E-3</v>
      </c>
      <c r="M44" s="744"/>
      <c r="O44" s="135"/>
      <c r="P44" s="135"/>
      <c r="Q44" s="772"/>
      <c r="R44" s="773"/>
      <c r="S44" s="773"/>
      <c r="T44" s="135"/>
      <c r="U44" s="135"/>
      <c r="V44" s="135"/>
      <c r="W44" s="779"/>
    </row>
    <row r="45" spans="1:23" x14ac:dyDescent="0.25">
      <c r="A45" s="691"/>
      <c r="B45" s="780">
        <v>24</v>
      </c>
      <c r="C45" s="917">
        <v>4999999998.9200001</v>
      </c>
      <c r="D45" s="917">
        <v>5332426.22</v>
      </c>
      <c r="E45" s="917">
        <v>13001614.619999999</v>
      </c>
      <c r="F45" s="917">
        <v>6213622.6200000001</v>
      </c>
      <c r="G45" s="917">
        <v>13036092.41</v>
      </c>
      <c r="H45" s="175">
        <f t="shared" si="1"/>
        <v>0.99248324882437644</v>
      </c>
      <c r="I45" s="175">
        <f t="shared" si="2"/>
        <v>1.0664852442303608E-3</v>
      </c>
      <c r="J45" s="175">
        <f t="shared" si="2"/>
        <v>2.6003229245616694E-3</v>
      </c>
      <c r="K45" s="175">
        <f t="shared" si="2"/>
        <v>1.2427245242684285E-3</v>
      </c>
      <c r="L45" s="782">
        <f t="shared" si="2"/>
        <v>2.6072184825631593E-3</v>
      </c>
      <c r="M45" s="744"/>
      <c r="O45" s="783"/>
      <c r="P45" s="135"/>
      <c r="Q45" s="772"/>
      <c r="R45" s="773"/>
      <c r="S45" s="773"/>
      <c r="T45" s="135"/>
      <c r="U45" s="135"/>
      <c r="V45" s="135"/>
      <c r="W45" s="779"/>
    </row>
    <row r="46" spans="1:23" x14ac:dyDescent="0.25">
      <c r="A46" s="691"/>
      <c r="B46" s="780">
        <v>25</v>
      </c>
      <c r="C46" s="917">
        <v>4999999997.6400003</v>
      </c>
      <c r="D46" s="917">
        <v>11265931.57</v>
      </c>
      <c r="E46" s="917">
        <v>6079870.8099999996</v>
      </c>
      <c r="F46" s="917">
        <v>7109355.7000000002</v>
      </c>
      <c r="G46" s="917">
        <v>12843051.810000001</v>
      </c>
      <c r="H46" s="175">
        <f t="shared" si="1"/>
        <v>0.99254035801847895</v>
      </c>
      <c r="I46" s="175">
        <f t="shared" si="2"/>
        <v>2.2531863150635038E-3</v>
      </c>
      <c r="J46" s="175">
        <f t="shared" si="2"/>
        <v>1.2159741625739396E-3</v>
      </c>
      <c r="K46" s="175">
        <f t="shared" si="2"/>
        <v>1.4218711406711231E-3</v>
      </c>
      <c r="L46" s="782">
        <f t="shared" si="2"/>
        <v>2.568610363212384E-3</v>
      </c>
      <c r="M46" s="744"/>
      <c r="N46" s="135"/>
      <c r="O46" s="135"/>
      <c r="P46" s="135"/>
      <c r="Q46" s="772"/>
      <c r="R46" s="773"/>
      <c r="S46" s="772"/>
      <c r="T46" s="135"/>
      <c r="U46" s="779"/>
      <c r="V46" s="135"/>
      <c r="W46" s="135"/>
    </row>
    <row r="47" spans="1:23" x14ac:dyDescent="0.25">
      <c r="A47" s="691"/>
      <c r="B47" s="780">
        <v>26</v>
      </c>
      <c r="C47" s="917">
        <v>4999999999.2799997</v>
      </c>
      <c r="D47" s="917">
        <v>4731443.3499999996</v>
      </c>
      <c r="E47" s="917">
        <v>13149162.41</v>
      </c>
      <c r="F47" s="917">
        <v>7098507.4900000002</v>
      </c>
      <c r="G47" s="917">
        <v>14343680.609999999</v>
      </c>
      <c r="H47" s="175">
        <f t="shared" si="1"/>
        <v>0.99213544122686759</v>
      </c>
      <c r="I47" s="175">
        <f t="shared" si="2"/>
        <v>9.4628867013626559E-4</v>
      </c>
      <c r="J47" s="175">
        <f t="shared" si="2"/>
        <v>2.6298324823786959E-3</v>
      </c>
      <c r="K47" s="175">
        <f t="shared" si="2"/>
        <v>1.4197014982044371E-3</v>
      </c>
      <c r="L47" s="782">
        <f t="shared" si="2"/>
        <v>2.8687361224130981E-3</v>
      </c>
      <c r="M47" s="744"/>
      <c r="N47" s="135"/>
      <c r="O47" s="135"/>
      <c r="P47" s="135"/>
      <c r="Q47" s="772"/>
      <c r="R47" s="773"/>
      <c r="S47" s="772"/>
      <c r="T47" s="135"/>
      <c r="U47" s="779"/>
      <c r="V47" s="135"/>
      <c r="W47" s="135"/>
    </row>
    <row r="48" spans="1:23" x14ac:dyDescent="0.25">
      <c r="A48" s="691"/>
      <c r="B48" s="780">
        <v>27</v>
      </c>
      <c r="C48" s="917">
        <v>4999999998.5100002</v>
      </c>
      <c r="D48" s="917">
        <v>12699746.67</v>
      </c>
      <c r="E48" s="917">
        <v>5415274.8799999999</v>
      </c>
      <c r="F48" s="917">
        <v>6130204.2599999998</v>
      </c>
      <c r="G48" s="917">
        <v>15130898.66</v>
      </c>
      <c r="H48" s="175">
        <f t="shared" si="1"/>
        <v>0.99212477510365316</v>
      </c>
      <c r="I48" s="175">
        <f t="shared" ref="I48:L63" si="3">IF(ISNUMBER($C48),D48/$C48,"")</f>
        <v>2.5399493347569046E-3</v>
      </c>
      <c r="J48" s="175">
        <f t="shared" si="3"/>
        <v>1.0830549763227503E-3</v>
      </c>
      <c r="K48" s="175">
        <f t="shared" si="3"/>
        <v>1.22604085236536E-3</v>
      </c>
      <c r="L48" s="782">
        <f t="shared" si="3"/>
        <v>3.0261797329018012E-3</v>
      </c>
      <c r="M48" s="744"/>
      <c r="N48" s="135"/>
      <c r="O48" s="783"/>
      <c r="P48" s="135"/>
      <c r="Q48" s="772"/>
      <c r="R48" s="773"/>
      <c r="S48" s="773"/>
      <c r="T48" s="135"/>
      <c r="U48" s="135"/>
      <c r="V48" s="135"/>
      <c r="W48" s="135"/>
    </row>
    <row r="49" spans="1:23" ht="12.75" customHeight="1" x14ac:dyDescent="0.25">
      <c r="A49" s="691"/>
      <c r="B49" s="780">
        <v>28</v>
      </c>
      <c r="C49" s="917">
        <v>4999999999.4899998</v>
      </c>
      <c r="D49" s="917">
        <v>11313467.26</v>
      </c>
      <c r="E49" s="917">
        <v>8157759.0099999998</v>
      </c>
      <c r="F49" s="917">
        <v>2999390.31</v>
      </c>
      <c r="G49" s="917">
        <v>13534308.060000001</v>
      </c>
      <c r="H49" s="175">
        <f t="shared" si="1"/>
        <v>0.99279901507126522</v>
      </c>
      <c r="I49" s="175">
        <f t="shared" si="3"/>
        <v>2.262693452230795E-3</v>
      </c>
      <c r="J49" s="175">
        <f t="shared" si="3"/>
        <v>1.6315518021664183E-3</v>
      </c>
      <c r="K49" s="175">
        <f t="shared" si="3"/>
        <v>5.9987806206118755E-4</v>
      </c>
      <c r="L49" s="782">
        <f t="shared" si="3"/>
        <v>2.7068616122761001E-3</v>
      </c>
      <c r="M49" s="744"/>
      <c r="Q49" s="793"/>
      <c r="S49" s="794"/>
      <c r="U49" s="135"/>
      <c r="V49" s="135"/>
      <c r="W49" s="135"/>
    </row>
    <row r="50" spans="1:23" ht="12.75" customHeight="1" x14ac:dyDescent="0.25">
      <c r="A50" s="691"/>
      <c r="B50" s="780">
        <v>29</v>
      </c>
      <c r="C50" s="917">
        <v>4999999999.3800001</v>
      </c>
      <c r="D50" s="917">
        <v>4866456.0999999996</v>
      </c>
      <c r="E50" s="917">
        <v>14076029.25</v>
      </c>
      <c r="F50" s="917">
        <v>6054624.4699999997</v>
      </c>
      <c r="G50" s="917">
        <v>14165281.609999999</v>
      </c>
      <c r="H50" s="175">
        <f t="shared" si="1"/>
        <v>0.99216752171302869</v>
      </c>
      <c r="I50" s="175">
        <f t="shared" si="3"/>
        <v>9.73291220120688E-4</v>
      </c>
      <c r="J50" s="175">
        <f t="shared" si="3"/>
        <v>2.8152058503490853E-3</v>
      </c>
      <c r="K50" s="175">
        <f t="shared" si="3"/>
        <v>1.2109248941501547E-3</v>
      </c>
      <c r="L50" s="782">
        <f t="shared" si="3"/>
        <v>2.8330563223512989E-3</v>
      </c>
      <c r="M50" s="744"/>
      <c r="Q50" s="779"/>
      <c r="S50" s="703"/>
      <c r="U50" s="135"/>
      <c r="V50" s="135"/>
      <c r="W50" s="135"/>
    </row>
    <row r="51" spans="1:23" x14ac:dyDescent="0.25">
      <c r="A51" s="691"/>
      <c r="B51" s="780">
        <v>30</v>
      </c>
      <c r="C51" s="917">
        <v>4999999998.4200001</v>
      </c>
      <c r="D51" s="917">
        <v>13898250.85</v>
      </c>
      <c r="E51" s="917">
        <v>8255843.9299999997</v>
      </c>
      <c r="F51" s="917">
        <v>5484625.7599999998</v>
      </c>
      <c r="G51" s="917">
        <v>11670301.560000001</v>
      </c>
      <c r="H51" s="175">
        <f t="shared" si="1"/>
        <v>0.99213819557751537</v>
      </c>
      <c r="I51" s="175">
        <f t="shared" si="3"/>
        <v>2.7796501708783694E-3</v>
      </c>
      <c r="J51" s="175">
        <f t="shared" si="3"/>
        <v>1.6511687865217693E-3</v>
      </c>
      <c r="K51" s="175">
        <f t="shared" si="3"/>
        <v>1.0969251523466283E-3</v>
      </c>
      <c r="L51" s="782">
        <f t="shared" si="3"/>
        <v>2.3340603127375631E-3</v>
      </c>
      <c r="M51" s="744"/>
    </row>
    <row r="52" spans="1:23" x14ac:dyDescent="0.25">
      <c r="A52" s="691"/>
      <c r="B52" s="780">
        <v>31</v>
      </c>
      <c r="C52" s="917">
        <v>4999999996.5100002</v>
      </c>
      <c r="D52" s="917">
        <v>5270903.7300000004</v>
      </c>
      <c r="E52" s="917">
        <v>15073055.08</v>
      </c>
      <c r="F52" s="917">
        <v>5088234.0599999996</v>
      </c>
      <c r="G52" s="917">
        <v>11531110.810000001</v>
      </c>
      <c r="H52" s="175">
        <f t="shared" si="1"/>
        <v>0.99260733925883982</v>
      </c>
      <c r="I52" s="175">
        <f t="shared" si="3"/>
        <v>1.0541807467358182E-3</v>
      </c>
      <c r="J52" s="175">
        <f t="shared" si="3"/>
        <v>3.0146110181041982E-3</v>
      </c>
      <c r="K52" s="175">
        <f t="shared" si="3"/>
        <v>1.0176468127103173E-3</v>
      </c>
      <c r="L52" s="782">
        <f t="shared" si="3"/>
        <v>2.3062221636097431E-3</v>
      </c>
      <c r="M52" s="744"/>
      <c r="S52" s="795"/>
    </row>
    <row r="53" spans="1:23" x14ac:dyDescent="0.25">
      <c r="A53" s="691"/>
      <c r="B53" s="780">
        <v>32</v>
      </c>
      <c r="C53" s="917">
        <v>4999999999.79</v>
      </c>
      <c r="D53" s="917">
        <v>15866429.34</v>
      </c>
      <c r="E53" s="917">
        <v>9612295.8800000008</v>
      </c>
      <c r="F53" s="917">
        <v>5536219.21</v>
      </c>
      <c r="G53" s="917">
        <v>12748255.23</v>
      </c>
      <c r="H53" s="175">
        <f t="shared" si="1"/>
        <v>0.99124736006763237</v>
      </c>
      <c r="I53" s="175">
        <f t="shared" si="3"/>
        <v>3.173285868133278E-3</v>
      </c>
      <c r="J53" s="175">
        <f t="shared" si="3"/>
        <v>1.9224591760807434E-3</v>
      </c>
      <c r="K53" s="175">
        <f t="shared" si="3"/>
        <v>1.1072438420465043E-3</v>
      </c>
      <c r="L53" s="782">
        <f t="shared" si="3"/>
        <v>2.5496510461070856E-3</v>
      </c>
      <c r="M53" s="744"/>
      <c r="S53" s="795"/>
    </row>
    <row r="54" spans="1:23" x14ac:dyDescent="0.25">
      <c r="A54" s="691"/>
      <c r="B54" s="780">
        <v>33</v>
      </c>
      <c r="C54" s="917">
        <v>4999999999.2600002</v>
      </c>
      <c r="D54" s="917">
        <v>5787534.6699999999</v>
      </c>
      <c r="E54" s="917">
        <v>14333852.18</v>
      </c>
      <c r="F54" s="917">
        <v>7480877.5999999996</v>
      </c>
      <c r="G54" s="917">
        <v>15438455.060000001</v>
      </c>
      <c r="H54" s="175">
        <f t="shared" si="1"/>
        <v>0.99139185609672575</v>
      </c>
      <c r="I54" s="175">
        <f t="shared" si="3"/>
        <v>1.157506934171311E-3</v>
      </c>
      <c r="J54" s="175">
        <f t="shared" si="3"/>
        <v>2.866770436424282E-3</v>
      </c>
      <c r="K54" s="175">
        <f t="shared" si="3"/>
        <v>1.4961755202214338E-3</v>
      </c>
      <c r="L54" s="782">
        <f t="shared" si="3"/>
        <v>3.0876910124569782E-3</v>
      </c>
      <c r="M54" s="744"/>
    </row>
    <row r="55" spans="1:23" x14ac:dyDescent="0.25">
      <c r="A55" s="691"/>
      <c r="B55" s="780">
        <v>34</v>
      </c>
      <c r="C55" s="917">
        <v>4999999999.04</v>
      </c>
      <c r="D55" s="917">
        <v>15349292.289999999</v>
      </c>
      <c r="E55" s="917">
        <v>5541279.6799999997</v>
      </c>
      <c r="F55" s="917">
        <v>7593960.4199999999</v>
      </c>
      <c r="G55" s="917">
        <v>16041911.02</v>
      </c>
      <c r="H55" s="175">
        <f t="shared" si="1"/>
        <v>0.99109471131629001</v>
      </c>
      <c r="I55" s="175">
        <f t="shared" si="3"/>
        <v>3.0698584585894125E-3</v>
      </c>
      <c r="J55" s="175">
        <f t="shared" si="3"/>
        <v>1.1082559362127851E-3</v>
      </c>
      <c r="K55" s="175">
        <f t="shared" si="3"/>
        <v>1.5187920842916081E-3</v>
      </c>
      <c r="L55" s="782">
        <f t="shared" si="3"/>
        <v>3.2083822046160091E-3</v>
      </c>
      <c r="M55" s="744"/>
      <c r="N55" s="796"/>
      <c r="O55" s="797"/>
      <c r="Q55" s="797"/>
      <c r="S55" s="795"/>
    </row>
    <row r="56" spans="1:23" x14ac:dyDescent="0.25">
      <c r="A56" s="691"/>
      <c r="B56" s="780">
        <v>35</v>
      </c>
      <c r="C56" s="917">
        <v>4999999999.8199997</v>
      </c>
      <c r="D56" s="917">
        <v>6007365.4400000004</v>
      </c>
      <c r="E56" s="917">
        <v>16173570.810000001</v>
      </c>
      <c r="F56" s="917">
        <v>7562367.2000000002</v>
      </c>
      <c r="G56" s="917">
        <v>16386087.279999999</v>
      </c>
      <c r="H56" s="175">
        <f t="shared" si="1"/>
        <v>0.99077412185366798</v>
      </c>
      <c r="I56" s="175">
        <f t="shared" si="3"/>
        <v>1.2014730880432532E-3</v>
      </c>
      <c r="J56" s="175">
        <f t="shared" si="3"/>
        <v>3.2347141621164501E-3</v>
      </c>
      <c r="K56" s="175">
        <f t="shared" si="3"/>
        <v>1.5124734400544491E-3</v>
      </c>
      <c r="L56" s="782">
        <f t="shared" si="3"/>
        <v>3.27721745611798E-3</v>
      </c>
      <c r="M56" s="744"/>
      <c r="N56" s="796"/>
      <c r="O56" s="797"/>
      <c r="Q56" s="797"/>
    </row>
    <row r="57" spans="1:23" x14ac:dyDescent="0.25">
      <c r="A57" s="691"/>
      <c r="B57" s="780">
        <v>36</v>
      </c>
      <c r="C57" s="917">
        <v>4999999999.46</v>
      </c>
      <c r="D57" s="917">
        <v>6380307.0499999998</v>
      </c>
      <c r="E57" s="917">
        <v>14644275.85</v>
      </c>
      <c r="F57" s="917">
        <v>8225930.21</v>
      </c>
      <c r="G57" s="917">
        <v>16512853.779999999</v>
      </c>
      <c r="H57" s="175">
        <f t="shared" si="1"/>
        <v>0.99084732662101149</v>
      </c>
      <c r="I57" s="175">
        <f t="shared" si="3"/>
        <v>1.2760614101378145E-3</v>
      </c>
      <c r="J57" s="175">
        <f t="shared" si="3"/>
        <v>2.9288551703163163E-3</v>
      </c>
      <c r="K57" s="175">
        <f t="shared" si="3"/>
        <v>1.6451860421776801E-3</v>
      </c>
      <c r="L57" s="782">
        <f t="shared" si="3"/>
        <v>3.3025707563566773E-3</v>
      </c>
      <c r="M57" s="744"/>
    </row>
    <row r="58" spans="1:23" x14ac:dyDescent="0.25">
      <c r="A58" s="691"/>
      <c r="B58" s="780">
        <v>37</v>
      </c>
      <c r="C58" s="917">
        <v>4840672455.0799999</v>
      </c>
      <c r="D58" s="917">
        <v>15759318.99</v>
      </c>
      <c r="E58" s="917">
        <v>10023419.59</v>
      </c>
      <c r="F58" s="917">
        <v>3723929.84</v>
      </c>
      <c r="G58" s="917">
        <v>17395624.829999998</v>
      </c>
      <c r="H58" s="175">
        <f t="shared" si="1"/>
        <v>0.99031078973319531</v>
      </c>
      <c r="I58" s="175">
        <f t="shared" si="3"/>
        <v>3.2556053185258437E-3</v>
      </c>
      <c r="J58" s="175">
        <f t="shared" si="3"/>
        <v>2.0706667685149844E-3</v>
      </c>
      <c r="K58" s="175">
        <f t="shared" si="3"/>
        <v>7.6930010748650331E-4</v>
      </c>
      <c r="L58" s="782">
        <f t="shared" si="3"/>
        <v>3.5936380722773995E-3</v>
      </c>
      <c r="M58" s="744"/>
      <c r="N58" s="796"/>
      <c r="O58" s="796"/>
      <c r="P58" s="796"/>
      <c r="Q58" s="796"/>
    </row>
    <row r="59" spans="1:23" x14ac:dyDescent="0.25">
      <c r="A59" s="691"/>
      <c r="B59" s="780">
        <v>38</v>
      </c>
      <c r="C59" s="917">
        <v>4683884065.3500004</v>
      </c>
      <c r="D59" s="917">
        <v>6465052.6399999997</v>
      </c>
      <c r="E59" s="917">
        <v>17312131.190000001</v>
      </c>
      <c r="F59" s="917">
        <v>8082664.7800000003</v>
      </c>
      <c r="G59" s="917">
        <v>18247888.949999999</v>
      </c>
      <c r="H59" s="175">
        <f t="shared" si="1"/>
        <v>0.98930209696463633</v>
      </c>
      <c r="I59" s="175">
        <f t="shared" si="3"/>
        <v>1.3802759739137357E-3</v>
      </c>
      <c r="J59" s="175">
        <f t="shared" si="3"/>
        <v>3.6961058276548872E-3</v>
      </c>
      <c r="K59" s="175">
        <f t="shared" si="3"/>
        <v>1.7256329719587175E-3</v>
      </c>
      <c r="L59" s="782">
        <f t="shared" si="3"/>
        <v>3.8958882618364801E-3</v>
      </c>
      <c r="M59" s="744"/>
    </row>
    <row r="60" spans="1:23" x14ac:dyDescent="0.25">
      <c r="A60" s="691"/>
      <c r="B60" s="780">
        <v>39</v>
      </c>
      <c r="C60" s="917">
        <v>4541557958.4399996</v>
      </c>
      <c r="D60" s="917">
        <v>14668188.5</v>
      </c>
      <c r="E60" s="917">
        <v>5743740.9500000002</v>
      </c>
      <c r="F60" s="917">
        <v>8604427.6099999994</v>
      </c>
      <c r="G60" s="917">
        <v>17344206.940000001</v>
      </c>
      <c r="H60" s="175">
        <f t="shared" si="1"/>
        <v>0.98979192505650115</v>
      </c>
      <c r="I60" s="175">
        <f t="shared" si="3"/>
        <v>3.2297701877261613E-3</v>
      </c>
      <c r="J60" s="175">
        <f t="shared" si="3"/>
        <v>1.2647071781448638E-3</v>
      </c>
      <c r="K60" s="175">
        <f t="shared" si="3"/>
        <v>1.8945982168981441E-3</v>
      </c>
      <c r="L60" s="782">
        <f t="shared" si="3"/>
        <v>3.8189993607298679E-3</v>
      </c>
      <c r="M60" s="744"/>
    </row>
    <row r="61" spans="1:23" x14ac:dyDescent="0.25">
      <c r="A61" s="691"/>
      <c r="B61" s="780">
        <v>40</v>
      </c>
      <c r="C61" s="917">
        <v>4388798127.21</v>
      </c>
      <c r="D61" s="917">
        <v>15365824.890000001</v>
      </c>
      <c r="E61" s="917">
        <v>9289337.2599999998</v>
      </c>
      <c r="F61" s="917">
        <v>6154246.5</v>
      </c>
      <c r="G61" s="917">
        <v>14834278.34</v>
      </c>
      <c r="H61" s="175">
        <f t="shared" si="1"/>
        <v>0.9895999575129657</v>
      </c>
      <c r="I61" s="175">
        <f t="shared" si="3"/>
        <v>3.5011464288443356E-3</v>
      </c>
      <c r="J61" s="175">
        <f t="shared" si="3"/>
        <v>2.1166016277684931E-3</v>
      </c>
      <c r="K61" s="175">
        <f t="shared" si="3"/>
        <v>1.4022623783592233E-3</v>
      </c>
      <c r="L61" s="782">
        <f t="shared" si="3"/>
        <v>3.3800320520621188E-3</v>
      </c>
      <c r="M61" s="744"/>
    </row>
    <row r="62" spans="1:23" x14ac:dyDescent="0.25">
      <c r="A62" s="691"/>
      <c r="B62" s="780">
        <v>41</v>
      </c>
      <c r="C62" s="917">
        <v>4235065840.7600002</v>
      </c>
      <c r="D62" s="917">
        <v>6631292.4199999999</v>
      </c>
      <c r="E62" s="917">
        <v>15929544.390000001</v>
      </c>
      <c r="F62" s="917">
        <v>8485011.7200000007</v>
      </c>
      <c r="G62" s="917">
        <v>17474893.960000001</v>
      </c>
      <c r="H62" s="175">
        <f t="shared" si="1"/>
        <v>0.98854309606641377</v>
      </c>
      <c r="I62" s="175">
        <f t="shared" si="3"/>
        <v>1.5658062163231886E-3</v>
      </c>
      <c r="J62" s="175">
        <f t="shared" si="3"/>
        <v>3.7613451570664078E-3</v>
      </c>
      <c r="K62" s="175">
        <f t="shared" si="3"/>
        <v>2.0035135317937182E-3</v>
      </c>
      <c r="L62" s="782">
        <f t="shared" si="3"/>
        <v>4.1262390284029348E-3</v>
      </c>
      <c r="M62" s="744"/>
    </row>
    <row r="63" spans="1:23" x14ac:dyDescent="0.25">
      <c r="A63" s="691"/>
      <c r="B63" s="780">
        <v>42</v>
      </c>
      <c r="C63" s="917">
        <v>4083275253.1399999</v>
      </c>
      <c r="D63" s="917">
        <v>16030069.33</v>
      </c>
      <c r="E63" s="917">
        <v>9462242.75</v>
      </c>
      <c r="F63" s="917">
        <v>3071734.69</v>
      </c>
      <c r="G63" s="917">
        <v>17231070.120000001</v>
      </c>
      <c r="H63" s="175">
        <f t="shared" si="1"/>
        <v>0.98878470980990474</v>
      </c>
      <c r="I63" s="175">
        <f t="shared" ref="I63:I100" si="4">IF(ISNUMBER($C63),D63/$C63,"")</f>
        <v>3.9257871037895447E-3</v>
      </c>
      <c r="J63" s="175">
        <f t="shared" ref="J63:J100" si="5">IF(ISNUMBER($C63),E63/$C63,"")</f>
        <v>2.3173168996441337E-3</v>
      </c>
      <c r="K63" s="175">
        <f t="shared" ref="K63:L100" si="6">IF(ISNUMBER($C63),F63/$C63,"")</f>
        <v>7.5227225684525308E-4</v>
      </c>
      <c r="L63" s="782">
        <f t="shared" si="3"/>
        <v>4.2199139298163824E-3</v>
      </c>
      <c r="M63" s="744"/>
    </row>
    <row r="64" spans="1:23" x14ac:dyDescent="0.25">
      <c r="A64" s="691"/>
      <c r="B64" s="780">
        <v>43</v>
      </c>
      <c r="C64" s="917">
        <v>3935860848.1199999</v>
      </c>
      <c r="D64" s="917">
        <v>16291718.09</v>
      </c>
      <c r="E64" s="917">
        <v>10046483.189999999</v>
      </c>
      <c r="F64" s="917">
        <v>5993556.8399999999</v>
      </c>
      <c r="G64" s="917">
        <v>13887400.58</v>
      </c>
      <c r="H64" s="175">
        <f t="shared" si="1"/>
        <v>0.98825691240530589</v>
      </c>
      <c r="I64" s="175">
        <f t="shared" si="4"/>
        <v>4.1393023581567647E-3</v>
      </c>
      <c r="J64" s="175">
        <f t="shared" si="5"/>
        <v>2.5525504019784629E-3</v>
      </c>
      <c r="K64" s="175">
        <f t="shared" si="6"/>
        <v>1.5228070989508882E-3</v>
      </c>
      <c r="L64" s="782">
        <f t="shared" si="6"/>
        <v>3.5284277356079407E-3</v>
      </c>
      <c r="M64" s="744"/>
    </row>
    <row r="65" spans="1:13" x14ac:dyDescent="0.25">
      <c r="A65" s="691"/>
      <c r="B65" s="780">
        <v>44</v>
      </c>
      <c r="C65" s="917">
        <v>3793061840.3000002</v>
      </c>
      <c r="D65" s="917">
        <v>14747177.029999999</v>
      </c>
      <c r="E65" s="917">
        <v>6049496.5899999999</v>
      </c>
      <c r="F65" s="917">
        <v>10376732.050000001</v>
      </c>
      <c r="G65" s="917">
        <v>14441462.92</v>
      </c>
      <c r="H65" s="175">
        <f t="shared" si="1"/>
        <v>0.98797413000089851</v>
      </c>
      <c r="I65" s="175">
        <f t="shared" si="4"/>
        <v>3.8879347743071909E-3</v>
      </c>
      <c r="J65" s="175">
        <f t="shared" si="5"/>
        <v>1.5948847777081151E-3</v>
      </c>
      <c r="K65" s="175">
        <f t="shared" si="6"/>
        <v>2.7357139131639588E-3</v>
      </c>
      <c r="L65" s="782">
        <f t="shared" si="6"/>
        <v>3.8073365339221042E-3</v>
      </c>
      <c r="M65" s="744"/>
    </row>
    <row r="66" spans="1:13" x14ac:dyDescent="0.25">
      <c r="A66" s="691"/>
      <c r="B66" s="780">
        <v>45</v>
      </c>
      <c r="C66" s="917">
        <v>3654297170.9899998</v>
      </c>
      <c r="D66" s="917">
        <v>6425246.8099999996</v>
      </c>
      <c r="E66" s="917">
        <v>14035979.77</v>
      </c>
      <c r="F66" s="917">
        <v>7586072.7300000004</v>
      </c>
      <c r="G66" s="917">
        <v>18244317.640000001</v>
      </c>
      <c r="H66" s="175">
        <f t="shared" si="1"/>
        <v>0.98733227901729215</v>
      </c>
      <c r="I66" s="175">
        <f t="shared" si="4"/>
        <v>1.7582715661461411E-3</v>
      </c>
      <c r="J66" s="175">
        <f t="shared" si="5"/>
        <v>3.8409519295327199E-3</v>
      </c>
      <c r="K66" s="175">
        <f t="shared" si="6"/>
        <v>2.0759320807904706E-3</v>
      </c>
      <c r="L66" s="782">
        <f t="shared" si="6"/>
        <v>4.9925654062385307E-3</v>
      </c>
      <c r="M66" s="744"/>
    </row>
    <row r="67" spans="1:13" x14ac:dyDescent="0.25">
      <c r="A67" s="691"/>
      <c r="B67" s="780">
        <v>46</v>
      </c>
      <c r="C67" s="917">
        <v>3510744344.6199999</v>
      </c>
      <c r="D67" s="917">
        <v>15435599.689999999</v>
      </c>
      <c r="E67" s="917">
        <v>10147966.119999999</v>
      </c>
      <c r="F67" s="917">
        <v>6202643.9100000001</v>
      </c>
      <c r="G67" s="917">
        <v>15393067.289999999</v>
      </c>
      <c r="H67" s="175">
        <f t="shared" si="1"/>
        <v>0.98656146036885339</v>
      </c>
      <c r="I67" s="175">
        <f t="shared" si="4"/>
        <v>4.3966743729585743E-3</v>
      </c>
      <c r="J67" s="175">
        <f t="shared" si="5"/>
        <v>2.8905454581308757E-3</v>
      </c>
      <c r="K67" s="175">
        <f t="shared" si="6"/>
        <v>1.7667603508370443E-3</v>
      </c>
      <c r="L67" s="782">
        <f t="shared" si="6"/>
        <v>4.3845594492201998E-3</v>
      </c>
      <c r="M67" s="744"/>
    </row>
    <row r="68" spans="1:13" x14ac:dyDescent="0.25">
      <c r="A68" s="691"/>
      <c r="B68" s="780">
        <v>47</v>
      </c>
      <c r="C68" s="917">
        <v>3376381319.3000002</v>
      </c>
      <c r="D68" s="917">
        <v>6973267.4199999999</v>
      </c>
      <c r="E68" s="917">
        <v>14726206.630000001</v>
      </c>
      <c r="F68" s="917">
        <v>7310479.3099999996</v>
      </c>
      <c r="G68" s="917">
        <v>17943881.370000001</v>
      </c>
      <c r="H68" s="175">
        <f t="shared" si="1"/>
        <v>0.98609344434480684</v>
      </c>
      <c r="I68" s="175">
        <f t="shared" si="4"/>
        <v>2.0653080207912403E-3</v>
      </c>
      <c r="J68" s="175">
        <f t="shared" si="5"/>
        <v>4.3615353946612504E-3</v>
      </c>
      <c r="K68" s="175">
        <f t="shared" si="6"/>
        <v>2.1651817785544513E-3</v>
      </c>
      <c r="L68" s="782">
        <f t="shared" si="6"/>
        <v>5.3145304611862294E-3</v>
      </c>
      <c r="M68" s="744"/>
    </row>
    <row r="69" spans="1:13" x14ac:dyDescent="0.25">
      <c r="A69" s="691"/>
      <c r="B69" s="780">
        <v>48</v>
      </c>
      <c r="C69" s="917">
        <v>3248356378.75</v>
      </c>
      <c r="D69" s="917">
        <v>15239942.01</v>
      </c>
      <c r="E69" s="917">
        <v>5528815.5300000003</v>
      </c>
      <c r="F69" s="917">
        <v>8034085.75</v>
      </c>
      <c r="G69" s="917">
        <v>18782753.739999998</v>
      </c>
      <c r="H69" s="175">
        <f t="shared" si="1"/>
        <v>0.98535086933770744</v>
      </c>
      <c r="I69" s="175">
        <f t="shared" si="4"/>
        <v>4.6915855999348447E-3</v>
      </c>
      <c r="J69" s="175">
        <f t="shared" si="5"/>
        <v>1.7020347786247344E-3</v>
      </c>
      <c r="K69" s="175">
        <f t="shared" si="6"/>
        <v>2.4732771941395164E-3</v>
      </c>
      <c r="L69" s="782">
        <f t="shared" si="6"/>
        <v>5.7822330895933869E-3</v>
      </c>
      <c r="M69" s="744"/>
    </row>
    <row r="70" spans="1:13" x14ac:dyDescent="0.25">
      <c r="A70" s="691"/>
      <c r="B70" s="780">
        <v>49</v>
      </c>
      <c r="C70" s="917">
        <v>3119386057.2399998</v>
      </c>
      <c r="D70" s="917">
        <v>14964425.640000001</v>
      </c>
      <c r="E70" s="917">
        <v>5292089.67</v>
      </c>
      <c r="F70" s="917">
        <v>7020435.3899999997</v>
      </c>
      <c r="G70" s="917">
        <v>19350513.329999998</v>
      </c>
      <c r="H70" s="175">
        <f t="shared" si="1"/>
        <v>0.98505235864545238</v>
      </c>
      <c r="I70" s="175">
        <f t="shared" si="4"/>
        <v>4.797234252319627E-3</v>
      </c>
      <c r="J70" s="175">
        <f t="shared" si="5"/>
        <v>1.6965164211455077E-3</v>
      </c>
      <c r="K70" s="175">
        <f t="shared" si="6"/>
        <v>2.2505824098642052E-3</v>
      </c>
      <c r="L70" s="782">
        <f t="shared" si="6"/>
        <v>6.2033082712183215E-3</v>
      </c>
      <c r="M70" s="744"/>
    </row>
    <row r="71" spans="1:13" x14ac:dyDescent="0.25">
      <c r="A71" s="691"/>
      <c r="B71" s="780">
        <v>50</v>
      </c>
      <c r="C71" s="917">
        <v>2991952490.29</v>
      </c>
      <c r="D71" s="917">
        <v>7345879.4800000004</v>
      </c>
      <c r="E71" s="917">
        <v>13004680.25</v>
      </c>
      <c r="F71" s="917">
        <v>7161589.0700000003</v>
      </c>
      <c r="G71" s="917">
        <v>19278925.940000001</v>
      </c>
      <c r="H71" s="175">
        <f t="shared" si="1"/>
        <v>0.98436102348153764</v>
      </c>
      <c r="I71" s="175">
        <f t="shared" si="4"/>
        <v>2.4552126091039596E-3</v>
      </c>
      <c r="J71" s="175">
        <f t="shared" si="5"/>
        <v>4.3465530593166267E-3</v>
      </c>
      <c r="K71" s="175">
        <f t="shared" si="6"/>
        <v>2.3936172426674636E-3</v>
      </c>
      <c r="L71" s="782">
        <f t="shared" si="6"/>
        <v>6.4435936073742135E-3</v>
      </c>
      <c r="M71" s="744"/>
    </row>
    <row r="72" spans="1:13" x14ac:dyDescent="0.25">
      <c r="A72" s="691"/>
      <c r="B72" s="780">
        <v>51</v>
      </c>
      <c r="C72" s="917">
        <v>2880077110.1599998</v>
      </c>
      <c r="D72" s="917">
        <v>15494983.699999999</v>
      </c>
      <c r="E72" s="917">
        <v>8860246.0299999993</v>
      </c>
      <c r="F72" s="917">
        <v>5990033.7699999996</v>
      </c>
      <c r="G72" s="917">
        <v>17242890.370000001</v>
      </c>
      <c r="H72" s="175">
        <f t="shared" si="1"/>
        <v>0.9834767778605219</v>
      </c>
      <c r="I72" s="175">
        <f t="shared" si="4"/>
        <v>5.3800586259786605E-3</v>
      </c>
      <c r="J72" s="175">
        <f t="shared" si="5"/>
        <v>3.0763919475432994E-3</v>
      </c>
      <c r="K72" s="175">
        <f t="shared" si="6"/>
        <v>2.0798171510301089E-3</v>
      </c>
      <c r="L72" s="782">
        <f t="shared" si="6"/>
        <v>5.9869544149260953E-3</v>
      </c>
      <c r="M72" s="744"/>
    </row>
    <row r="73" spans="1:13" x14ac:dyDescent="0.25">
      <c r="A73" s="691"/>
      <c r="B73" s="780">
        <v>52</v>
      </c>
      <c r="C73" s="917">
        <v>2758285098.3899999</v>
      </c>
      <c r="D73" s="917">
        <v>14788971.65</v>
      </c>
      <c r="E73" s="917">
        <v>9496805.6600000001</v>
      </c>
      <c r="F73" s="917">
        <v>3514357.39</v>
      </c>
      <c r="G73" s="917">
        <v>20512444.559999999</v>
      </c>
      <c r="H73" s="175">
        <f t="shared" si="1"/>
        <v>0.98248455923276401</v>
      </c>
      <c r="I73" s="175">
        <f t="shared" si="4"/>
        <v>5.3616544782235402E-3</v>
      </c>
      <c r="J73" s="175">
        <f t="shared" si="5"/>
        <v>3.4430109003392175E-3</v>
      </c>
      <c r="K73" s="175">
        <f t="shared" si="6"/>
        <v>1.2741095516381961E-3</v>
      </c>
      <c r="L73" s="782">
        <f t="shared" si="6"/>
        <v>7.4366658370351316E-3</v>
      </c>
      <c r="M73" s="744"/>
    </row>
    <row r="74" spans="1:13" x14ac:dyDescent="0.25">
      <c r="A74" s="691"/>
      <c r="B74" s="780">
        <v>53</v>
      </c>
      <c r="C74" s="917">
        <v>2636239222.04</v>
      </c>
      <c r="D74" s="917">
        <v>5719640.3200000003</v>
      </c>
      <c r="E74" s="917">
        <v>12410277.949999999</v>
      </c>
      <c r="F74" s="917">
        <v>7142135.0899999999</v>
      </c>
      <c r="G74" s="917">
        <v>21748215.34</v>
      </c>
      <c r="H74" s="175">
        <f t="shared" si="1"/>
        <v>0.98216388394994947</v>
      </c>
      <c r="I74" s="175">
        <f t="shared" si="4"/>
        <v>2.1696211300482712E-3</v>
      </c>
      <c r="J74" s="175">
        <f t="shared" si="5"/>
        <v>4.7075689665206323E-3</v>
      </c>
      <c r="K74" s="175">
        <f t="shared" si="6"/>
        <v>2.7092135760248665E-3</v>
      </c>
      <c r="L74" s="782">
        <f t="shared" si="6"/>
        <v>8.2497123774566208E-3</v>
      </c>
      <c r="M74" s="744"/>
    </row>
    <row r="75" spans="1:13" x14ac:dyDescent="0.25">
      <c r="A75" s="691"/>
      <c r="B75" s="780">
        <v>54</v>
      </c>
      <c r="C75" s="917">
        <v>2512772655.4200001</v>
      </c>
      <c r="D75" s="917">
        <v>15299594.640000001</v>
      </c>
      <c r="E75" s="917">
        <v>7860734.8899999997</v>
      </c>
      <c r="F75" s="917">
        <v>5776582.8300000001</v>
      </c>
      <c r="G75" s="917">
        <v>18473381.52</v>
      </c>
      <c r="H75" s="175">
        <f t="shared" si="1"/>
        <v>0.98113227880853582</v>
      </c>
      <c r="I75" s="175">
        <f t="shared" si="4"/>
        <v>6.0887301551133498E-3</v>
      </c>
      <c r="J75" s="175">
        <f t="shared" si="5"/>
        <v>3.128311219498729E-3</v>
      </c>
      <c r="K75" s="175">
        <f t="shared" si="6"/>
        <v>2.2988879704417455E-3</v>
      </c>
      <c r="L75" s="782">
        <f t="shared" si="6"/>
        <v>7.3517918464104928E-3</v>
      </c>
      <c r="M75" s="744"/>
    </row>
    <row r="76" spans="1:13" x14ac:dyDescent="0.25">
      <c r="A76" s="691"/>
      <c r="B76" s="780">
        <v>55</v>
      </c>
      <c r="C76" s="917">
        <v>2397947524.3200002</v>
      </c>
      <c r="D76" s="917">
        <v>6945677.4299999997</v>
      </c>
      <c r="E76" s="917">
        <v>15320890.460000001</v>
      </c>
      <c r="F76" s="917">
        <v>4956266.66</v>
      </c>
      <c r="G76" s="917">
        <v>17817755.23</v>
      </c>
      <c r="H76" s="175">
        <f t="shared" si="1"/>
        <v>0.98121702442476422</v>
      </c>
      <c r="I76" s="175">
        <f t="shared" si="4"/>
        <v>2.8965093520841854E-3</v>
      </c>
      <c r="J76" s="175">
        <f t="shared" si="5"/>
        <v>6.3891683636173955E-3</v>
      </c>
      <c r="K76" s="175">
        <f t="shared" si="6"/>
        <v>2.0668786992765727E-3</v>
      </c>
      <c r="L76" s="782">
        <f t="shared" si="6"/>
        <v>7.4304191602577643E-3</v>
      </c>
      <c r="M76" s="744"/>
    </row>
    <row r="77" spans="1:13" x14ac:dyDescent="0.25">
      <c r="A77" s="691"/>
      <c r="B77" s="780">
        <v>56</v>
      </c>
      <c r="C77" s="917">
        <v>2283302186.8000002</v>
      </c>
      <c r="D77" s="917">
        <v>11752662.4</v>
      </c>
      <c r="E77" s="917">
        <v>4800386.6500000004</v>
      </c>
      <c r="F77" s="917">
        <v>8718275.9499999993</v>
      </c>
      <c r="G77" s="917">
        <v>17070849.219999999</v>
      </c>
      <c r="H77" s="175">
        <f t="shared" si="1"/>
        <v>0.98145572913441581</v>
      </c>
      <c r="I77" s="175">
        <f t="shared" si="4"/>
        <v>5.1472216283693526E-3</v>
      </c>
      <c r="J77" s="175">
        <f t="shared" si="5"/>
        <v>2.1023877950765864E-3</v>
      </c>
      <c r="K77" s="175">
        <f t="shared" si="6"/>
        <v>3.8182751281898779E-3</v>
      </c>
      <c r="L77" s="782">
        <f t="shared" si="6"/>
        <v>7.4763863139484105E-3</v>
      </c>
      <c r="M77" s="744"/>
    </row>
    <row r="78" spans="1:13" x14ac:dyDescent="0.25">
      <c r="A78" s="691"/>
      <c r="B78" s="780">
        <v>57</v>
      </c>
      <c r="C78" s="917">
        <v>2178484312.4899998</v>
      </c>
      <c r="D78" s="917">
        <v>10626117.34</v>
      </c>
      <c r="E78" s="917">
        <v>8505505.25</v>
      </c>
      <c r="F78" s="917">
        <v>3265212.5</v>
      </c>
      <c r="G78" s="917">
        <v>19798568.59</v>
      </c>
      <c r="H78" s="175">
        <f t="shared" si="1"/>
        <v>0.98063084345474538</v>
      </c>
      <c r="I78" s="175">
        <f t="shared" si="4"/>
        <v>4.877757108039206E-3</v>
      </c>
      <c r="J78" s="175">
        <f t="shared" si="5"/>
        <v>3.9043224691750191E-3</v>
      </c>
      <c r="K78" s="175">
        <f t="shared" si="6"/>
        <v>1.4988460009922558E-3</v>
      </c>
      <c r="L78" s="782">
        <f t="shared" si="6"/>
        <v>9.088230967048052E-3</v>
      </c>
      <c r="M78" s="744"/>
    </row>
    <row r="79" spans="1:13" x14ac:dyDescent="0.25">
      <c r="A79" s="691"/>
      <c r="B79" s="780">
        <v>58</v>
      </c>
      <c r="C79" s="917">
        <v>2069497266.47</v>
      </c>
      <c r="D79" s="917">
        <v>11637071.24</v>
      </c>
      <c r="E79" s="917">
        <v>5253755.45</v>
      </c>
      <c r="F79" s="917">
        <v>6109651.2199999997</v>
      </c>
      <c r="G79" s="917">
        <v>20513848.120000001</v>
      </c>
      <c r="H79" s="175">
        <f t="shared" si="1"/>
        <v>0.97897347982284433</v>
      </c>
      <c r="I79" s="175">
        <f t="shared" si="4"/>
        <v>5.6231392176949724E-3</v>
      </c>
      <c r="J79" s="175">
        <f t="shared" si="5"/>
        <v>2.5386626670744431E-3</v>
      </c>
      <c r="K79" s="175">
        <f t="shared" si="6"/>
        <v>2.9522393283569802E-3</v>
      </c>
      <c r="L79" s="782">
        <f t="shared" si="6"/>
        <v>9.9124789640292945E-3</v>
      </c>
      <c r="M79" s="744"/>
    </row>
    <row r="80" spans="1:13" x14ac:dyDescent="0.25">
      <c r="A80" s="691"/>
      <c r="B80" s="780">
        <v>59</v>
      </c>
      <c r="C80" s="917">
        <v>1973775970.5999999</v>
      </c>
      <c r="D80" s="917">
        <v>4816649.88</v>
      </c>
      <c r="E80" s="917">
        <v>9501287.6400000006</v>
      </c>
      <c r="F80" s="917">
        <v>6181327.3700000001</v>
      </c>
      <c r="G80" s="917">
        <v>18773935.550000001</v>
      </c>
      <c r="H80" s="175">
        <f t="shared" si="1"/>
        <v>0.98010250351357675</v>
      </c>
      <c r="I80" s="175">
        <f t="shared" si="4"/>
        <v>2.4403224842867079E-3</v>
      </c>
      <c r="J80" s="175">
        <f t="shared" si="5"/>
        <v>4.8137619372839681E-3</v>
      </c>
      <c r="K80" s="175">
        <f t="shared" si="6"/>
        <v>3.1317269346028995E-3</v>
      </c>
      <c r="L80" s="782">
        <f t="shared" si="6"/>
        <v>9.5116851302496051E-3</v>
      </c>
      <c r="M80" s="744"/>
    </row>
    <row r="81" spans="1:13" x14ac:dyDescent="0.25">
      <c r="A81" s="691"/>
      <c r="B81" s="780">
        <v>60</v>
      </c>
      <c r="C81" s="917">
        <v>1878722861.22</v>
      </c>
      <c r="D81" s="917">
        <v>10737170</v>
      </c>
      <c r="E81" s="917">
        <v>6885901.0800000001</v>
      </c>
      <c r="F81" s="917">
        <v>5139496.8499999996</v>
      </c>
      <c r="G81" s="917">
        <v>15663350.51</v>
      </c>
      <c r="H81" s="175">
        <f t="shared" si="1"/>
        <v>0.97954678721743615</v>
      </c>
      <c r="I81" s="175">
        <f t="shared" si="4"/>
        <v>5.7151431015362878E-3</v>
      </c>
      <c r="J81" s="175">
        <f t="shared" si="5"/>
        <v>3.6652032197705053E-3</v>
      </c>
      <c r="K81" s="175">
        <f t="shared" si="6"/>
        <v>2.7356333156357757E-3</v>
      </c>
      <c r="L81" s="782">
        <f t="shared" si="6"/>
        <v>8.3372331456213686E-3</v>
      </c>
      <c r="M81" s="744"/>
    </row>
    <row r="82" spans="1:13" x14ac:dyDescent="0.25">
      <c r="A82" s="691"/>
      <c r="B82" s="780">
        <v>61</v>
      </c>
      <c r="C82" s="917">
        <v>1788994706.52</v>
      </c>
      <c r="D82" s="917">
        <v>9359981.9000000004</v>
      </c>
      <c r="E82" s="917">
        <v>4129939.46</v>
      </c>
      <c r="F82" s="917">
        <v>4878822.82</v>
      </c>
      <c r="G82" s="917">
        <v>16567388.82</v>
      </c>
      <c r="H82" s="175">
        <f t="shared" si="1"/>
        <v>0.98047163981387142</v>
      </c>
      <c r="I82" s="175">
        <f t="shared" si="4"/>
        <v>5.2319785329087336E-3</v>
      </c>
      <c r="J82" s="175">
        <f t="shared" si="5"/>
        <v>2.3085252544059608E-3</v>
      </c>
      <c r="K82" s="175">
        <f t="shared" si="6"/>
        <v>2.7271309424332598E-3</v>
      </c>
      <c r="L82" s="782">
        <f t="shared" si="6"/>
        <v>9.2607254563806529E-3</v>
      </c>
      <c r="M82" s="744"/>
    </row>
    <row r="83" spans="1:13" x14ac:dyDescent="0.25">
      <c r="A83" s="691"/>
      <c r="B83" s="780">
        <v>62</v>
      </c>
      <c r="C83" s="917"/>
      <c r="D83" s="917"/>
      <c r="E83" s="917"/>
      <c r="F83" s="917"/>
      <c r="G83" s="917"/>
      <c r="H83" s="175" t="str">
        <f t="shared" si="1"/>
        <v/>
      </c>
      <c r="I83" s="175" t="str">
        <f t="shared" si="4"/>
        <v/>
      </c>
      <c r="J83" s="175" t="str">
        <f t="shared" si="5"/>
        <v/>
      </c>
      <c r="K83" s="175" t="str">
        <f t="shared" si="6"/>
        <v/>
      </c>
      <c r="L83" s="782" t="str">
        <f t="shared" si="6"/>
        <v/>
      </c>
      <c r="M83" s="744"/>
    </row>
    <row r="84" spans="1:13" x14ac:dyDescent="0.25">
      <c r="A84" s="691"/>
      <c r="B84" s="780">
        <v>63</v>
      </c>
      <c r="C84" s="917"/>
      <c r="D84" s="917"/>
      <c r="E84" s="917"/>
      <c r="F84" s="917"/>
      <c r="G84" s="917"/>
      <c r="H84" s="175" t="str">
        <f t="shared" si="1"/>
        <v/>
      </c>
      <c r="I84" s="175" t="str">
        <f t="shared" si="4"/>
        <v/>
      </c>
      <c r="J84" s="175" t="str">
        <f t="shared" si="5"/>
        <v/>
      </c>
      <c r="K84" s="175" t="str">
        <f t="shared" si="6"/>
        <v/>
      </c>
      <c r="L84" s="782" t="str">
        <f t="shared" si="6"/>
        <v/>
      </c>
      <c r="M84" s="744"/>
    </row>
    <row r="85" spans="1:13" x14ac:dyDescent="0.25">
      <c r="A85" s="691"/>
      <c r="B85" s="780">
        <v>64</v>
      </c>
      <c r="C85" s="917"/>
      <c r="D85" s="917"/>
      <c r="E85" s="917"/>
      <c r="F85" s="917"/>
      <c r="G85" s="917"/>
      <c r="H85" s="175" t="str">
        <f t="shared" si="1"/>
        <v/>
      </c>
      <c r="I85" s="175" t="str">
        <f t="shared" si="4"/>
        <v/>
      </c>
      <c r="J85" s="175" t="str">
        <f t="shared" si="5"/>
        <v/>
      </c>
      <c r="K85" s="175" t="str">
        <f t="shared" si="6"/>
        <v/>
      </c>
      <c r="L85" s="782" t="str">
        <f t="shared" si="6"/>
        <v/>
      </c>
      <c r="M85" s="744"/>
    </row>
    <row r="86" spans="1:13" x14ac:dyDescent="0.25">
      <c r="A86" s="691"/>
      <c r="B86" s="780">
        <v>65</v>
      </c>
      <c r="C86" s="917"/>
      <c r="D86" s="917"/>
      <c r="E86" s="917"/>
      <c r="F86" s="917"/>
      <c r="G86" s="917"/>
      <c r="H86" s="175" t="str">
        <f t="shared" si="1"/>
        <v/>
      </c>
      <c r="I86" s="175" t="str">
        <f t="shared" si="4"/>
        <v/>
      </c>
      <c r="J86" s="175" t="str">
        <f t="shared" si="5"/>
        <v/>
      </c>
      <c r="K86" s="175" t="str">
        <f t="shared" si="6"/>
        <v/>
      </c>
      <c r="L86" s="782" t="str">
        <f t="shared" si="6"/>
        <v/>
      </c>
      <c r="M86" s="744"/>
    </row>
    <row r="87" spans="1:13" x14ac:dyDescent="0.25">
      <c r="A87" s="691"/>
      <c r="B87" s="780">
        <v>66</v>
      </c>
      <c r="C87" s="917"/>
      <c r="D87" s="917"/>
      <c r="E87" s="917"/>
      <c r="F87" s="917"/>
      <c r="G87" s="917"/>
      <c r="H87" s="175" t="str">
        <f t="shared" ref="H87:H100" si="7">IF(ISNUMBER(C87),(C87-D87-E87-F87-G87)/C87,"")</f>
        <v/>
      </c>
      <c r="I87" s="175" t="str">
        <f t="shared" si="4"/>
        <v/>
      </c>
      <c r="J87" s="175" t="str">
        <f t="shared" si="5"/>
        <v/>
      </c>
      <c r="K87" s="175" t="str">
        <f t="shared" si="6"/>
        <v/>
      </c>
      <c r="L87" s="782" t="str">
        <f t="shared" si="6"/>
        <v/>
      </c>
      <c r="M87" s="744"/>
    </row>
    <row r="88" spans="1:13" x14ac:dyDescent="0.25">
      <c r="A88" s="691"/>
      <c r="B88" s="780">
        <v>67</v>
      </c>
      <c r="C88" s="917"/>
      <c r="D88" s="917"/>
      <c r="E88" s="917"/>
      <c r="F88" s="917"/>
      <c r="G88" s="917"/>
      <c r="H88" s="175" t="str">
        <f t="shared" si="7"/>
        <v/>
      </c>
      <c r="I88" s="175" t="str">
        <f t="shared" si="4"/>
        <v/>
      </c>
      <c r="J88" s="175" t="str">
        <f t="shared" si="5"/>
        <v/>
      </c>
      <c r="K88" s="175" t="str">
        <f t="shared" si="6"/>
        <v/>
      </c>
      <c r="L88" s="782" t="str">
        <f t="shared" si="6"/>
        <v/>
      </c>
      <c r="M88" s="744"/>
    </row>
    <row r="89" spans="1:13" x14ac:dyDescent="0.25">
      <c r="A89" s="691"/>
      <c r="B89" s="780">
        <v>68</v>
      </c>
      <c r="C89" s="917"/>
      <c r="D89" s="917"/>
      <c r="E89" s="917"/>
      <c r="F89" s="917"/>
      <c r="G89" s="917"/>
      <c r="H89" s="175" t="str">
        <f t="shared" si="7"/>
        <v/>
      </c>
      <c r="I89" s="175" t="str">
        <f t="shared" si="4"/>
        <v/>
      </c>
      <c r="J89" s="175" t="str">
        <f t="shared" si="5"/>
        <v/>
      </c>
      <c r="K89" s="175" t="str">
        <f t="shared" si="6"/>
        <v/>
      </c>
      <c r="L89" s="782" t="str">
        <f t="shared" si="6"/>
        <v/>
      </c>
      <c r="M89" s="744"/>
    </row>
    <row r="90" spans="1:13" x14ac:dyDescent="0.25">
      <c r="A90" s="691"/>
      <c r="B90" s="780">
        <v>69</v>
      </c>
      <c r="C90" s="917"/>
      <c r="D90" s="917"/>
      <c r="E90" s="917"/>
      <c r="F90" s="917"/>
      <c r="G90" s="917"/>
      <c r="H90" s="175" t="str">
        <f t="shared" si="7"/>
        <v/>
      </c>
      <c r="I90" s="175" t="str">
        <f t="shared" si="4"/>
        <v/>
      </c>
      <c r="J90" s="175" t="str">
        <f t="shared" si="5"/>
        <v/>
      </c>
      <c r="K90" s="175" t="str">
        <f t="shared" si="6"/>
        <v/>
      </c>
      <c r="L90" s="782" t="str">
        <f t="shared" si="6"/>
        <v/>
      </c>
      <c r="M90" s="744"/>
    </row>
    <row r="91" spans="1:13" x14ac:dyDescent="0.25">
      <c r="A91" s="691"/>
      <c r="B91" s="780">
        <v>70</v>
      </c>
      <c r="C91" s="917"/>
      <c r="D91" s="917"/>
      <c r="E91" s="917"/>
      <c r="F91" s="917"/>
      <c r="G91" s="917"/>
      <c r="H91" s="175" t="str">
        <f t="shared" si="7"/>
        <v/>
      </c>
      <c r="I91" s="175" t="str">
        <f t="shared" si="4"/>
        <v/>
      </c>
      <c r="J91" s="175" t="str">
        <f t="shared" si="5"/>
        <v/>
      </c>
      <c r="K91" s="175" t="str">
        <f t="shared" si="6"/>
        <v/>
      </c>
      <c r="L91" s="782" t="str">
        <f t="shared" si="6"/>
        <v/>
      </c>
      <c r="M91" s="744"/>
    </row>
    <row r="92" spans="1:13" x14ac:dyDescent="0.25">
      <c r="A92" s="691"/>
      <c r="B92" s="780">
        <v>71</v>
      </c>
      <c r="C92" s="917"/>
      <c r="D92" s="917"/>
      <c r="E92" s="917"/>
      <c r="F92" s="917"/>
      <c r="G92" s="917"/>
      <c r="H92" s="175" t="str">
        <f t="shared" si="7"/>
        <v/>
      </c>
      <c r="I92" s="175" t="str">
        <f t="shared" si="4"/>
        <v/>
      </c>
      <c r="J92" s="175" t="str">
        <f t="shared" si="5"/>
        <v/>
      </c>
      <c r="K92" s="175" t="str">
        <f t="shared" si="6"/>
        <v/>
      </c>
      <c r="L92" s="782" t="str">
        <f t="shared" si="6"/>
        <v/>
      </c>
      <c r="M92" s="744"/>
    </row>
    <row r="93" spans="1:13" x14ac:dyDescent="0.25">
      <c r="A93" s="691"/>
      <c r="B93" s="780">
        <v>72</v>
      </c>
      <c r="C93" s="917"/>
      <c r="D93" s="917"/>
      <c r="E93" s="917"/>
      <c r="F93" s="917"/>
      <c r="G93" s="917"/>
      <c r="H93" s="175" t="str">
        <f t="shared" si="7"/>
        <v/>
      </c>
      <c r="I93" s="175" t="str">
        <f t="shared" si="4"/>
        <v/>
      </c>
      <c r="J93" s="175" t="str">
        <f t="shared" si="5"/>
        <v/>
      </c>
      <c r="K93" s="175" t="str">
        <f t="shared" si="6"/>
        <v/>
      </c>
      <c r="L93" s="782" t="str">
        <f t="shared" si="6"/>
        <v/>
      </c>
      <c r="M93" s="744"/>
    </row>
    <row r="94" spans="1:13" x14ac:dyDescent="0.25">
      <c r="A94" s="691"/>
      <c r="B94" s="780">
        <v>73</v>
      </c>
      <c r="C94" s="917"/>
      <c r="D94" s="917"/>
      <c r="E94" s="917"/>
      <c r="F94" s="917"/>
      <c r="G94" s="917"/>
      <c r="H94" s="175" t="str">
        <f t="shared" si="7"/>
        <v/>
      </c>
      <c r="I94" s="175" t="str">
        <f t="shared" si="4"/>
        <v/>
      </c>
      <c r="J94" s="175" t="str">
        <f t="shared" si="5"/>
        <v/>
      </c>
      <c r="K94" s="175" t="str">
        <f t="shared" si="6"/>
        <v/>
      </c>
      <c r="L94" s="782" t="str">
        <f t="shared" si="6"/>
        <v/>
      </c>
      <c r="M94" s="744"/>
    </row>
    <row r="95" spans="1:13" x14ac:dyDescent="0.25">
      <c r="A95" s="691"/>
      <c r="B95" s="780">
        <v>74</v>
      </c>
      <c r="C95" s="917"/>
      <c r="D95" s="917"/>
      <c r="E95" s="917"/>
      <c r="F95" s="917"/>
      <c r="G95" s="917"/>
      <c r="H95" s="175" t="str">
        <f t="shared" si="7"/>
        <v/>
      </c>
      <c r="I95" s="175" t="str">
        <f t="shared" si="4"/>
        <v/>
      </c>
      <c r="J95" s="175" t="str">
        <f t="shared" si="5"/>
        <v/>
      </c>
      <c r="K95" s="175" t="str">
        <f t="shared" si="6"/>
        <v/>
      </c>
      <c r="L95" s="782" t="str">
        <f t="shared" si="6"/>
        <v/>
      </c>
      <c r="M95" s="744"/>
    </row>
    <row r="96" spans="1:13" x14ac:dyDescent="0.25">
      <c r="A96" s="691"/>
      <c r="B96" s="780">
        <v>75</v>
      </c>
      <c r="C96" s="917"/>
      <c r="D96" s="917"/>
      <c r="E96" s="917"/>
      <c r="F96" s="917"/>
      <c r="G96" s="917"/>
      <c r="H96" s="175" t="str">
        <f t="shared" si="7"/>
        <v/>
      </c>
      <c r="I96" s="175" t="str">
        <f t="shared" si="4"/>
        <v/>
      </c>
      <c r="J96" s="175" t="str">
        <f t="shared" si="5"/>
        <v/>
      </c>
      <c r="K96" s="175" t="str">
        <f t="shared" si="6"/>
        <v/>
      </c>
      <c r="L96" s="782" t="str">
        <f t="shared" si="6"/>
        <v/>
      </c>
      <c r="M96" s="744"/>
    </row>
    <row r="97" spans="1:13" x14ac:dyDescent="0.25">
      <c r="A97" s="691"/>
      <c r="B97" s="780">
        <v>76</v>
      </c>
      <c r="C97" s="917"/>
      <c r="D97" s="917"/>
      <c r="E97" s="917"/>
      <c r="F97" s="917"/>
      <c r="G97" s="917"/>
      <c r="H97" s="175" t="str">
        <f t="shared" si="7"/>
        <v/>
      </c>
      <c r="I97" s="175" t="str">
        <f t="shared" si="4"/>
        <v/>
      </c>
      <c r="J97" s="175" t="str">
        <f t="shared" si="5"/>
        <v/>
      </c>
      <c r="K97" s="175" t="str">
        <f t="shared" si="6"/>
        <v/>
      </c>
      <c r="L97" s="782" t="str">
        <f t="shared" si="6"/>
        <v/>
      </c>
      <c r="M97" s="744"/>
    </row>
    <row r="98" spans="1:13" x14ac:dyDescent="0.25">
      <c r="A98" s="691"/>
      <c r="B98" s="780">
        <v>77</v>
      </c>
      <c r="C98" s="917"/>
      <c r="D98" s="917"/>
      <c r="E98" s="917"/>
      <c r="F98" s="917"/>
      <c r="G98" s="917"/>
      <c r="H98" s="175" t="str">
        <f t="shared" si="7"/>
        <v/>
      </c>
      <c r="I98" s="175" t="str">
        <f t="shared" si="4"/>
        <v/>
      </c>
      <c r="J98" s="175" t="str">
        <f t="shared" si="5"/>
        <v/>
      </c>
      <c r="K98" s="175" t="str">
        <f t="shared" si="6"/>
        <v/>
      </c>
      <c r="L98" s="782" t="str">
        <f t="shared" si="6"/>
        <v/>
      </c>
      <c r="M98" s="744"/>
    </row>
    <row r="99" spans="1:13" x14ac:dyDescent="0.25">
      <c r="A99" s="691"/>
      <c r="B99" s="780">
        <v>78</v>
      </c>
      <c r="C99" s="917"/>
      <c r="D99" s="917"/>
      <c r="E99" s="917"/>
      <c r="F99" s="917"/>
      <c r="G99" s="917"/>
      <c r="H99" s="175" t="str">
        <f t="shared" si="7"/>
        <v/>
      </c>
      <c r="I99" s="175" t="str">
        <f t="shared" si="4"/>
        <v/>
      </c>
      <c r="J99" s="175" t="str">
        <f t="shared" si="5"/>
        <v/>
      </c>
      <c r="K99" s="175" t="str">
        <f t="shared" si="6"/>
        <v/>
      </c>
      <c r="L99" s="782" t="str">
        <f t="shared" si="6"/>
        <v/>
      </c>
      <c r="M99" s="744"/>
    </row>
    <row r="100" spans="1:13" x14ac:dyDescent="0.25">
      <c r="A100" s="691"/>
      <c r="B100" s="780">
        <v>79</v>
      </c>
      <c r="C100" s="917"/>
      <c r="D100" s="917"/>
      <c r="E100" s="917"/>
      <c r="F100" s="917"/>
      <c r="G100" s="917"/>
      <c r="H100" s="175" t="str">
        <f t="shared" si="7"/>
        <v/>
      </c>
      <c r="I100" s="175" t="str">
        <f t="shared" si="4"/>
        <v/>
      </c>
      <c r="J100" s="175" t="str">
        <f t="shared" si="5"/>
        <v/>
      </c>
      <c r="K100" s="175" t="str">
        <f t="shared" si="6"/>
        <v/>
      </c>
      <c r="L100" s="782" t="str">
        <f t="shared" si="6"/>
        <v/>
      </c>
      <c r="M100" s="744"/>
    </row>
    <row r="101" spans="1:13" x14ac:dyDescent="0.25">
      <c r="A101" s="888"/>
      <c r="B101" s="798">
        <v>80</v>
      </c>
      <c r="C101" s="918"/>
      <c r="D101" s="918"/>
      <c r="E101" s="918"/>
      <c r="F101" s="918"/>
      <c r="G101" s="918"/>
      <c r="H101" s="737"/>
      <c r="I101" s="737"/>
      <c r="J101" s="737"/>
      <c r="K101" s="737"/>
      <c r="L101" s="738"/>
      <c r="M101" s="744"/>
    </row>
    <row r="102" spans="1:13" x14ac:dyDescent="0.25">
      <c r="A102" s="736"/>
      <c r="B102" s="801"/>
      <c r="C102" s="737"/>
      <c r="D102" s="737"/>
      <c r="E102" s="737"/>
      <c r="F102" s="737"/>
      <c r="G102" s="737"/>
      <c r="H102" s="737"/>
      <c r="I102" s="737"/>
      <c r="J102" s="737"/>
      <c r="K102" s="737"/>
      <c r="L102" s="737"/>
      <c r="M102" s="802"/>
    </row>
    <row r="103" spans="1:13" x14ac:dyDescent="0.25">
      <c r="B103" s="135"/>
    </row>
    <row r="104" spans="1:13" x14ac:dyDescent="0.25">
      <c r="B104" s="135"/>
    </row>
    <row r="105" spans="1:13" x14ac:dyDescent="0.25">
      <c r="B105" s="135"/>
    </row>
    <row r="106" spans="1:13" x14ac:dyDescent="0.25">
      <c r="B106" s="135"/>
    </row>
    <row r="107" spans="1:13" x14ac:dyDescent="0.25">
      <c r="B107" s="135"/>
    </row>
    <row r="108" spans="1:13" x14ac:dyDescent="0.25">
      <c r="B108" s="135"/>
    </row>
  </sheetData>
  <mergeCells count="5">
    <mergeCell ref="B20:B21"/>
    <mergeCell ref="C20:C21"/>
    <mergeCell ref="D20:G20"/>
    <mergeCell ref="H20:H21"/>
    <mergeCell ref="I20:L20"/>
  </mergeCells>
  <pageMargins left="0.25" right="0.25" top="0.75" bottom="0.75" header="0.3" footer="0.3"/>
  <pageSetup paperSize="9" scale="56" orientation="portrait"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pageSetUpPr fitToPage="1"/>
  </sheetPr>
  <dimension ref="A1:O89"/>
  <sheetViews>
    <sheetView view="pageBreakPreview" zoomScale="90" zoomScaleNormal="85" zoomScaleSheetLayoutView="90" workbookViewId="0">
      <selection activeCell="B3" sqref="B3"/>
    </sheetView>
  </sheetViews>
  <sheetFormatPr baseColWidth="10" defaultColWidth="9.1796875" defaultRowHeight="12.5" x14ac:dyDescent="0.25"/>
  <cols>
    <col min="1" max="1" width="1.1796875" style="806" customWidth="1"/>
    <col min="2" max="2" width="55.1796875" style="806" customWidth="1"/>
    <col min="3" max="3" width="8.81640625" style="806" customWidth="1"/>
    <col min="4" max="4" width="19.54296875" style="806" customWidth="1"/>
    <col min="5" max="5" width="7.1796875" style="806" customWidth="1"/>
    <col min="6" max="6" width="18.81640625" style="806" customWidth="1"/>
    <col min="7" max="7" width="3.81640625" style="806" customWidth="1"/>
    <col min="8" max="8" width="21.54296875" style="806" customWidth="1"/>
    <col min="9" max="9" width="2.81640625" style="806" customWidth="1"/>
    <col min="10" max="10" width="13.54296875" style="806" customWidth="1"/>
    <col min="11" max="11" width="4.81640625" style="806" customWidth="1"/>
    <col min="12" max="12" width="3.1796875" style="806" customWidth="1"/>
    <col min="13" max="13" width="4.81640625" style="806" customWidth="1"/>
    <col min="14" max="14" width="18.81640625" style="806" customWidth="1"/>
    <col min="15" max="15" width="2" style="806" customWidth="1"/>
    <col min="16" max="16384" width="9.1796875" style="806"/>
  </cols>
  <sheetData>
    <row r="1" spans="1:15" ht="6" customHeight="1" x14ac:dyDescent="0.25">
      <c r="A1" s="803"/>
      <c r="B1" s="804"/>
      <c r="C1" s="804"/>
      <c r="D1" s="804"/>
      <c r="E1" s="804"/>
      <c r="F1" s="804"/>
      <c r="G1" s="804"/>
      <c r="H1" s="804"/>
      <c r="I1" s="804"/>
      <c r="J1" s="804"/>
      <c r="K1" s="804"/>
      <c r="L1" s="805"/>
    </row>
    <row r="2" spans="1:15" ht="18" x14ac:dyDescent="0.25">
      <c r="A2" s="807"/>
      <c r="B2" s="808" t="str">
        <f>'Cover Sheet'!B2</f>
        <v>SC Germany Mobility 2020-1</v>
      </c>
      <c r="C2" s="808"/>
      <c r="D2" s="740" t="str">
        <f>'Cover Sheet'!D2</f>
        <v>Calculation Date</v>
      </c>
      <c r="E2" s="741"/>
      <c r="F2" s="742">
        <f>'Cover Sheet'!F2</f>
        <v>45973</v>
      </c>
      <c r="G2" s="741"/>
      <c r="H2" s="741"/>
      <c r="I2" s="741"/>
      <c r="J2" s="741"/>
      <c r="K2" s="743"/>
      <c r="L2" s="809"/>
    </row>
    <row r="3" spans="1:15" ht="18" x14ac:dyDescent="0.25">
      <c r="A3" s="807"/>
      <c r="B3" s="808" t="str">
        <f>'Cover Sheet'!B3</f>
        <v>Monthly Investor Report</v>
      </c>
      <c r="C3" s="808"/>
      <c r="D3" s="745" t="str">
        <f>'Cover Sheet'!D3</f>
        <v>Payment Date</v>
      </c>
      <c r="E3" s="746"/>
      <c r="F3" s="747">
        <f>'Cover Sheet'!F3</f>
        <v>45975</v>
      </c>
      <c r="G3" s="746"/>
      <c r="H3" s="746"/>
      <c r="I3" s="746"/>
      <c r="J3" s="746"/>
      <c r="K3" s="748"/>
      <c r="L3" s="809"/>
    </row>
    <row r="4" spans="1:15" x14ac:dyDescent="0.25">
      <c r="A4" s="807"/>
      <c r="B4" s="810"/>
      <c r="C4" s="811"/>
      <c r="D4" s="745" t="str">
        <f>'Cover Sheet'!D4</f>
        <v>Period  No</v>
      </c>
      <c r="E4" s="746"/>
      <c r="F4" s="749">
        <f>'Cover Sheet'!F4</f>
        <v>61</v>
      </c>
      <c r="G4" s="746"/>
      <c r="H4" s="750"/>
      <c r="I4" s="746"/>
      <c r="J4" s="751"/>
      <c r="K4" s="748"/>
      <c r="L4" s="812"/>
    </row>
    <row r="5" spans="1:15" ht="18" x14ac:dyDescent="0.25">
      <c r="A5" s="807"/>
      <c r="B5" s="813" t="s">
        <v>153</v>
      </c>
      <c r="C5" s="813"/>
      <c r="D5" s="745" t="str">
        <f>'Cover Sheet'!D5</f>
        <v>Monthly Period</v>
      </c>
      <c r="E5" s="746"/>
      <c r="F5" s="88">
        <f>'Cover Sheet'!F5</f>
        <v>45975</v>
      </c>
      <c r="G5" s="746"/>
      <c r="H5" s="750"/>
      <c r="I5" s="746"/>
      <c r="J5" s="751"/>
      <c r="K5" s="748"/>
      <c r="L5" s="812"/>
    </row>
    <row r="6" spans="1:15" s="818" customFormat="1" ht="15" customHeight="1" x14ac:dyDescent="0.25">
      <c r="A6" s="807"/>
      <c r="B6" s="814"/>
      <c r="C6" s="815"/>
      <c r="D6" s="745" t="str">
        <f>'Cover Sheet'!D6</f>
        <v>Interest Period</v>
      </c>
      <c r="E6" s="751" t="s">
        <v>33</v>
      </c>
      <c r="F6" s="747">
        <f>'Cover Sheet'!F6</f>
        <v>45944</v>
      </c>
      <c r="G6" s="751" t="s">
        <v>4</v>
      </c>
      <c r="H6" s="747">
        <f>'Cover Sheet'!H6</f>
        <v>45975</v>
      </c>
      <c r="I6" s="751" t="s">
        <v>14</v>
      </c>
      <c r="J6" s="752" t="str">
        <f>'Cover Sheet'!J6</f>
        <v>31 days</v>
      </c>
      <c r="K6" s="753"/>
      <c r="L6" s="816"/>
      <c r="M6" s="806"/>
      <c r="N6" s="806"/>
      <c r="O6" s="817"/>
    </row>
    <row r="7" spans="1:15" x14ac:dyDescent="0.25">
      <c r="A7" s="807"/>
      <c r="B7" s="5"/>
      <c r="D7" s="755" t="s">
        <v>142</v>
      </c>
      <c r="E7" s="756" t="s">
        <v>33</v>
      </c>
      <c r="F7" s="757" t="str">
        <f>'Cover Sheet'!F7</f>
        <v>01.10.2025</v>
      </c>
      <c r="G7" s="756" t="s">
        <v>4</v>
      </c>
      <c r="H7" s="757">
        <f>'Cover Sheet'!H7</f>
        <v>45961</v>
      </c>
      <c r="I7" s="758"/>
      <c r="J7" s="758"/>
      <c r="K7" s="759"/>
      <c r="L7" s="809"/>
    </row>
    <row r="8" spans="1:15" ht="13" x14ac:dyDescent="0.25">
      <c r="A8" s="807"/>
      <c r="F8" s="819"/>
      <c r="G8" s="820"/>
      <c r="H8" s="821"/>
      <c r="J8" s="822"/>
      <c r="L8" s="823"/>
      <c r="N8" s="817"/>
    </row>
    <row r="9" spans="1:15" x14ac:dyDescent="0.25">
      <c r="A9" s="807"/>
      <c r="F9" s="811"/>
      <c r="L9" s="824"/>
    </row>
    <row r="10" spans="1:15" x14ac:dyDescent="0.25">
      <c r="A10" s="807"/>
      <c r="F10" s="811"/>
      <c r="L10" s="824"/>
    </row>
    <row r="11" spans="1:15" ht="18" customHeight="1" x14ac:dyDescent="0.25">
      <c r="A11" s="807"/>
      <c r="F11" s="811"/>
      <c r="L11" s="824"/>
    </row>
    <row r="12" spans="1:15" x14ac:dyDescent="0.25">
      <c r="A12" s="807"/>
      <c r="D12" s="825"/>
      <c r="F12" s="811"/>
      <c r="L12" s="824"/>
    </row>
    <row r="13" spans="1:15" ht="18" x14ac:dyDescent="0.25">
      <c r="A13" s="807"/>
      <c r="B13" s="808"/>
      <c r="F13" s="826"/>
      <c r="H13" s="808"/>
      <c r="J13" s="825"/>
      <c r="K13" s="825"/>
      <c r="L13" s="827"/>
      <c r="M13" s="825"/>
      <c r="N13" s="825"/>
    </row>
    <row r="14" spans="1:15" x14ac:dyDescent="0.25">
      <c r="A14" s="807"/>
      <c r="D14" s="762"/>
      <c r="E14" s="690"/>
      <c r="F14" s="690"/>
      <c r="G14" s="690"/>
      <c r="H14" s="690"/>
      <c r="J14" s="825"/>
      <c r="K14" s="825"/>
      <c r="L14" s="809"/>
      <c r="M14" s="825"/>
      <c r="N14" s="825"/>
    </row>
    <row r="15" spans="1:15" x14ac:dyDescent="0.25">
      <c r="A15" s="807"/>
      <c r="D15" s="762"/>
      <c r="E15" s="690"/>
      <c r="F15" s="690"/>
      <c r="G15" s="690"/>
      <c r="H15" s="690"/>
      <c r="J15" s="825"/>
      <c r="K15" s="825"/>
      <c r="L15" s="809"/>
      <c r="M15" s="825"/>
      <c r="N15" s="825"/>
    </row>
    <row r="16" spans="1:15" x14ac:dyDescent="0.25">
      <c r="A16" s="807"/>
      <c r="D16" s="690"/>
      <c r="E16" s="690"/>
      <c r="F16" s="763"/>
      <c r="G16" s="690"/>
      <c r="H16" s="690"/>
      <c r="J16" s="825"/>
      <c r="K16" s="825"/>
      <c r="L16" s="809"/>
      <c r="M16" s="825"/>
      <c r="N16" s="825"/>
    </row>
    <row r="17" spans="1:14" ht="18" x14ac:dyDescent="0.25">
      <c r="A17" s="807"/>
      <c r="B17" s="828" t="s">
        <v>154</v>
      </c>
      <c r="C17" s="829"/>
      <c r="D17" s="765"/>
      <c r="E17" s="765"/>
      <c r="F17" s="766" t="s">
        <v>155</v>
      </c>
      <c r="G17" s="760"/>
      <c r="H17" s="765" t="s">
        <v>61</v>
      </c>
      <c r="K17" s="825"/>
      <c r="L17" s="830"/>
      <c r="M17" s="825"/>
      <c r="N17" s="829"/>
    </row>
    <row r="18" spans="1:14" x14ac:dyDescent="0.25">
      <c r="A18" s="807"/>
      <c r="B18" s="831"/>
      <c r="D18" s="690"/>
      <c r="E18" s="690"/>
      <c r="F18" s="690"/>
      <c r="G18" s="690"/>
      <c r="H18" s="690"/>
      <c r="K18" s="825"/>
      <c r="L18" s="809"/>
      <c r="M18" s="825"/>
      <c r="N18" s="825"/>
    </row>
    <row r="19" spans="1:14" ht="13" x14ac:dyDescent="0.25">
      <c r="A19" s="807"/>
      <c r="B19" s="832" t="s">
        <v>156</v>
      </c>
      <c r="D19" s="690"/>
      <c r="E19" s="690"/>
      <c r="F19" s="781"/>
      <c r="G19" s="690"/>
      <c r="H19" s="833"/>
      <c r="J19" s="825"/>
      <c r="K19" s="825"/>
      <c r="L19" s="809"/>
      <c r="M19" s="825"/>
      <c r="N19" s="825"/>
    </row>
    <row r="20" spans="1:14" x14ac:dyDescent="0.25">
      <c r="A20" s="807"/>
      <c r="B20" s="825" t="s">
        <v>157</v>
      </c>
      <c r="C20" s="825"/>
      <c r="D20" s="135"/>
      <c r="E20" s="135"/>
      <c r="F20" s="834">
        <v>3967156.12</v>
      </c>
      <c r="G20" s="135"/>
      <c r="H20" s="835"/>
      <c r="J20" s="825"/>
      <c r="K20" s="825"/>
      <c r="L20" s="809"/>
      <c r="M20" s="825"/>
      <c r="N20" s="825"/>
    </row>
    <row r="21" spans="1:14" x14ac:dyDescent="0.25">
      <c r="A21" s="807"/>
      <c r="B21" s="825" t="s">
        <v>97</v>
      </c>
      <c r="C21" s="825"/>
      <c r="D21" s="135"/>
      <c r="E21" s="135"/>
      <c r="F21" s="834">
        <v>1995247.41</v>
      </c>
      <c r="G21" s="135"/>
      <c r="H21" s="835"/>
      <c r="J21" s="825"/>
      <c r="K21" s="825"/>
      <c r="L21" s="809"/>
      <c r="M21" s="825"/>
      <c r="N21" s="825"/>
    </row>
    <row r="22" spans="1:14" x14ac:dyDescent="0.25">
      <c r="A22" s="807"/>
      <c r="B22" s="825" t="s">
        <v>158</v>
      </c>
      <c r="C22" s="825"/>
      <c r="D22" s="135"/>
      <c r="E22" s="135"/>
      <c r="F22" s="834">
        <f>F20-F21</f>
        <v>1971908.7100000002</v>
      </c>
      <c r="G22" s="135"/>
      <c r="H22" s="135"/>
      <c r="J22" s="825"/>
      <c r="K22" s="825"/>
      <c r="L22" s="809"/>
      <c r="M22" s="825"/>
      <c r="N22" s="825"/>
    </row>
    <row r="23" spans="1:14" x14ac:dyDescent="0.25">
      <c r="A23" s="807"/>
      <c r="B23" s="825" t="s">
        <v>159</v>
      </c>
      <c r="C23" s="836"/>
      <c r="D23" s="135"/>
      <c r="E23" s="135"/>
      <c r="F23" s="837"/>
      <c r="G23" s="135"/>
      <c r="H23" s="838">
        <v>274</v>
      </c>
      <c r="J23" s="825"/>
      <c r="K23" s="825"/>
      <c r="L23" s="809"/>
      <c r="M23" s="825"/>
      <c r="N23" s="825"/>
    </row>
    <row r="24" spans="1:14" x14ac:dyDescent="0.25">
      <c r="A24" s="807"/>
      <c r="B24" s="831"/>
      <c r="D24" s="690"/>
      <c r="E24" s="690"/>
      <c r="F24" s="839"/>
      <c r="G24" s="690"/>
      <c r="H24" s="833"/>
      <c r="J24" s="825"/>
      <c r="K24" s="825"/>
      <c r="L24" s="809"/>
      <c r="M24" s="825"/>
      <c r="N24" s="825"/>
    </row>
    <row r="25" spans="1:14" ht="13" x14ac:dyDescent="0.25">
      <c r="A25" s="807"/>
      <c r="B25" s="832" t="s">
        <v>160</v>
      </c>
      <c r="C25" s="840"/>
      <c r="D25" s="786"/>
      <c r="E25" s="787"/>
      <c r="F25" s="841"/>
      <c r="G25" s="787"/>
      <c r="H25" s="690"/>
      <c r="I25" s="840"/>
      <c r="J25" s="825"/>
      <c r="K25" s="842"/>
      <c r="L25" s="843"/>
      <c r="M25" s="842"/>
      <c r="N25" s="844"/>
    </row>
    <row r="26" spans="1:14" x14ac:dyDescent="0.25">
      <c r="A26" s="807"/>
      <c r="B26" s="825" t="s">
        <v>161</v>
      </c>
      <c r="C26" s="825"/>
      <c r="D26" s="135"/>
      <c r="E26" s="135"/>
      <c r="F26" s="839">
        <v>130277725.08000003</v>
      </c>
      <c r="G26" s="135"/>
      <c r="H26" s="835"/>
      <c r="J26" s="825"/>
      <c r="K26" s="842"/>
      <c r="L26" s="845"/>
      <c r="M26" s="842"/>
      <c r="N26" s="846"/>
    </row>
    <row r="27" spans="1:14" x14ac:dyDescent="0.25">
      <c r="A27" s="807"/>
      <c r="B27" s="825" t="s">
        <v>98</v>
      </c>
      <c r="C27" s="825"/>
      <c r="D27" s="135"/>
      <c r="E27" s="135"/>
      <c r="F27" s="839">
        <v>63781665.07</v>
      </c>
      <c r="G27" s="135"/>
      <c r="H27" s="835"/>
      <c r="J27" s="825"/>
      <c r="K27" s="825"/>
      <c r="L27" s="809"/>
      <c r="M27" s="825"/>
      <c r="N27" s="825"/>
    </row>
    <row r="28" spans="1:14" x14ac:dyDescent="0.25">
      <c r="A28" s="807"/>
      <c r="B28" s="825" t="s">
        <v>162</v>
      </c>
      <c r="C28" s="825"/>
      <c r="D28" s="783"/>
      <c r="E28" s="135"/>
      <c r="F28" s="839">
        <f>F26-F27</f>
        <v>66496060.010000028</v>
      </c>
      <c r="G28" s="135"/>
      <c r="H28" s="835"/>
      <c r="J28" s="825"/>
      <c r="K28" s="825"/>
      <c r="L28" s="809"/>
      <c r="M28" s="825"/>
      <c r="N28" s="825"/>
    </row>
    <row r="29" spans="1:14" x14ac:dyDescent="0.25">
      <c r="A29" s="807"/>
      <c r="B29" s="825" t="s">
        <v>163</v>
      </c>
      <c r="C29" s="836"/>
      <c r="D29" s="135"/>
      <c r="E29" s="135"/>
      <c r="F29" s="837"/>
      <c r="G29" s="135"/>
      <c r="H29" s="838">
        <v>10163</v>
      </c>
      <c r="J29" s="825"/>
      <c r="K29" s="825"/>
      <c r="L29" s="809"/>
      <c r="M29" s="825"/>
      <c r="N29" s="825"/>
    </row>
    <row r="30" spans="1:14" ht="25.5" x14ac:dyDescent="0.25">
      <c r="A30" s="807"/>
      <c r="B30" s="825"/>
      <c r="C30" s="825"/>
      <c r="D30" s="765" t="s">
        <v>461</v>
      </c>
      <c r="E30" s="765"/>
      <c r="F30" s="766" t="s">
        <v>164</v>
      </c>
      <c r="G30" s="690"/>
      <c r="H30" s="833"/>
      <c r="J30" s="825"/>
      <c r="K30" s="825"/>
      <c r="L30" s="809"/>
      <c r="M30" s="825"/>
      <c r="N30" s="825"/>
    </row>
    <row r="31" spans="1:14" ht="13" x14ac:dyDescent="0.25">
      <c r="A31" s="807"/>
      <c r="D31" s="765"/>
      <c r="E31" s="764"/>
      <c r="F31" s="760"/>
      <c r="G31" s="690"/>
      <c r="H31" s="833"/>
      <c r="J31" s="825"/>
      <c r="K31" s="825"/>
      <c r="L31" s="809"/>
      <c r="M31" s="825"/>
      <c r="N31" s="825"/>
    </row>
    <row r="32" spans="1:14" ht="13" x14ac:dyDescent="0.25">
      <c r="A32" s="807"/>
      <c r="B32" s="847" t="s">
        <v>165</v>
      </c>
      <c r="C32" s="848"/>
      <c r="D32" s="786">
        <f>IF(ISERROR(SUM($F$33:$F$35)/3),"n/a",(SUM($F$33:$F$35)/3))</f>
        <v>1.0695986944881752E-2</v>
      </c>
      <c r="E32" s="690"/>
      <c r="F32" s="779"/>
      <c r="G32" s="787"/>
      <c r="H32" s="833"/>
      <c r="I32" s="840"/>
      <c r="J32" s="844"/>
      <c r="K32" s="842"/>
      <c r="L32" s="843"/>
      <c r="M32" s="842"/>
      <c r="N32" s="844"/>
    </row>
    <row r="33" spans="1:14" x14ac:dyDescent="0.25">
      <c r="A33" s="807"/>
      <c r="B33" s="806" t="s">
        <v>52</v>
      </c>
      <c r="D33" s="690"/>
      <c r="E33" s="690"/>
      <c r="F33" s="849">
        <v>6.090017600298374E-3</v>
      </c>
      <c r="G33" s="690"/>
      <c r="H33" s="833"/>
      <c r="J33" s="825"/>
      <c r="K33" s="842"/>
      <c r="L33" s="809"/>
      <c r="M33" s="842"/>
      <c r="N33" s="846"/>
    </row>
    <row r="34" spans="1:14" x14ac:dyDescent="0.25">
      <c r="A34" s="807"/>
      <c r="B34" s="806" t="s">
        <v>53</v>
      </c>
      <c r="D34" s="690"/>
      <c r="E34" s="690"/>
      <c r="F34" s="849">
        <v>1.2771015041792465E-2</v>
      </c>
      <c r="G34" s="690"/>
      <c r="H34" s="833"/>
      <c r="J34" s="825"/>
      <c r="K34" s="825"/>
      <c r="L34" s="809"/>
      <c r="M34" s="825"/>
      <c r="N34" s="825"/>
    </row>
    <row r="35" spans="1:14" x14ac:dyDescent="0.25">
      <c r="A35" s="807"/>
      <c r="B35" s="806" t="s">
        <v>54</v>
      </c>
      <c r="D35" s="850">
        <f>F35</f>
        <v>1.3226928192554417E-2</v>
      </c>
      <c r="E35" s="690"/>
      <c r="F35" s="849">
        <v>1.3226928192554417E-2</v>
      </c>
      <c r="G35" s="690"/>
      <c r="H35" s="833"/>
      <c r="J35" s="825"/>
      <c r="K35" s="825"/>
      <c r="L35" s="809"/>
      <c r="M35" s="825"/>
      <c r="N35" s="825"/>
    </row>
    <row r="36" spans="1:14" x14ac:dyDescent="0.25">
      <c r="A36" s="807"/>
      <c r="D36" s="690"/>
      <c r="E36" s="690"/>
      <c r="F36" s="851"/>
      <c r="G36" s="690"/>
      <c r="H36" s="690"/>
      <c r="J36" s="825"/>
      <c r="K36" s="825"/>
      <c r="L36" s="809"/>
      <c r="M36" s="825"/>
      <c r="N36" s="825"/>
    </row>
    <row r="37" spans="1:14" ht="13" x14ac:dyDescent="0.25">
      <c r="A37" s="807"/>
      <c r="B37" s="832" t="s">
        <v>123</v>
      </c>
      <c r="D37" s="690"/>
      <c r="E37" s="690"/>
      <c r="F37" s="852"/>
      <c r="G37" s="787"/>
      <c r="H37" s="853" t="s">
        <v>41</v>
      </c>
      <c r="J37" s="825"/>
      <c r="K37" s="825"/>
      <c r="L37" s="809"/>
      <c r="M37" s="825"/>
      <c r="N37" s="825"/>
    </row>
    <row r="38" spans="1:14" x14ac:dyDescent="0.25">
      <c r="A38" s="807"/>
      <c r="B38" s="825" t="s">
        <v>124</v>
      </c>
      <c r="D38" s="690"/>
      <c r="E38" s="690"/>
      <c r="F38" s="839">
        <v>0</v>
      </c>
      <c r="G38" s="690"/>
      <c r="H38" s="60" t="s">
        <v>42</v>
      </c>
      <c r="J38" s="825"/>
      <c r="K38" s="825"/>
      <c r="L38" s="809"/>
      <c r="M38" s="825"/>
      <c r="N38" s="825"/>
    </row>
    <row r="39" spans="1:14" x14ac:dyDescent="0.25">
      <c r="A39" s="807"/>
      <c r="B39" s="825" t="s">
        <v>125</v>
      </c>
      <c r="D39" s="690"/>
      <c r="E39" s="690"/>
      <c r="F39" s="839">
        <v>0</v>
      </c>
      <c r="G39" s="690"/>
      <c r="H39" s="690"/>
      <c r="J39" s="825"/>
      <c r="K39" s="825"/>
      <c r="L39" s="809"/>
      <c r="M39" s="825"/>
      <c r="N39" s="825"/>
    </row>
    <row r="40" spans="1:14" x14ac:dyDescent="0.25">
      <c r="A40" s="807"/>
      <c r="B40" s="825" t="s">
        <v>126</v>
      </c>
      <c r="D40" s="690"/>
      <c r="E40" s="690"/>
      <c r="F40" s="839">
        <v>0</v>
      </c>
      <c r="G40" s="690"/>
      <c r="H40" s="833"/>
      <c r="J40" s="825"/>
      <c r="K40" s="825"/>
      <c r="L40" s="809"/>
      <c r="M40" s="825"/>
      <c r="N40" s="825"/>
    </row>
    <row r="41" spans="1:14" ht="13" x14ac:dyDescent="0.25">
      <c r="A41" s="807"/>
      <c r="B41" s="840" t="s">
        <v>166</v>
      </c>
      <c r="D41" s="690"/>
      <c r="E41" s="690"/>
      <c r="F41" s="839">
        <v>62500000</v>
      </c>
      <c r="G41" s="690"/>
      <c r="H41" s="690"/>
      <c r="J41" s="825"/>
      <c r="K41" s="825"/>
      <c r="L41" s="809"/>
      <c r="M41" s="825"/>
      <c r="N41" s="825"/>
    </row>
    <row r="42" spans="1:14" ht="13" x14ac:dyDescent="0.25">
      <c r="A42" s="807"/>
      <c r="B42" s="854"/>
      <c r="D42" s="855"/>
      <c r="E42" s="690"/>
      <c r="F42" s="839"/>
      <c r="G42" s="690"/>
      <c r="H42" s="833"/>
      <c r="J42" s="825"/>
      <c r="K42" s="825"/>
      <c r="L42" s="809"/>
      <c r="M42" s="825"/>
      <c r="N42" s="825"/>
    </row>
    <row r="43" spans="1:14" ht="13" x14ac:dyDescent="0.25">
      <c r="A43" s="807"/>
      <c r="B43" s="832" t="s">
        <v>167</v>
      </c>
      <c r="D43" s="690"/>
      <c r="E43" s="690"/>
      <c r="F43" s="839"/>
      <c r="G43" s="690"/>
      <c r="H43" s="833"/>
      <c r="J43" s="825"/>
      <c r="K43" s="825"/>
      <c r="L43" s="809"/>
      <c r="M43" s="825"/>
      <c r="N43" s="825"/>
    </row>
    <row r="44" spans="1:14" x14ac:dyDescent="0.25">
      <c r="A44" s="807"/>
      <c r="B44" s="825" t="s">
        <v>168</v>
      </c>
      <c r="C44" s="825"/>
      <c r="D44" s="135"/>
      <c r="E44" s="135"/>
      <c r="F44" s="839">
        <v>0</v>
      </c>
      <c r="G44" s="690"/>
      <c r="H44" s="833"/>
      <c r="J44" s="825"/>
      <c r="K44" s="825"/>
      <c r="L44" s="809"/>
      <c r="M44" s="825"/>
      <c r="N44" s="825"/>
    </row>
    <row r="45" spans="1:14" x14ac:dyDescent="0.25">
      <c r="A45" s="807"/>
      <c r="B45" s="825" t="s">
        <v>169</v>
      </c>
      <c r="C45" s="825"/>
      <c r="D45" s="135"/>
      <c r="E45" s="135"/>
      <c r="F45" s="839">
        <v>0</v>
      </c>
      <c r="G45" s="690"/>
      <c r="H45" s="833"/>
      <c r="J45" s="825"/>
      <c r="K45" s="825"/>
      <c r="L45" s="809"/>
      <c r="M45" s="825"/>
      <c r="N45" s="825"/>
    </row>
    <row r="46" spans="1:14" x14ac:dyDescent="0.25">
      <c r="A46" s="807"/>
      <c r="B46" s="825"/>
      <c r="C46" s="825"/>
      <c r="D46" s="825"/>
      <c r="E46" s="825"/>
      <c r="F46" s="856"/>
      <c r="H46" s="857"/>
      <c r="J46" s="825"/>
      <c r="K46" s="825"/>
      <c r="L46" s="809"/>
      <c r="M46" s="825"/>
      <c r="N46" s="825"/>
    </row>
    <row r="47" spans="1:14" x14ac:dyDescent="0.25">
      <c r="A47" s="858"/>
      <c r="B47" s="859" t="s">
        <v>13</v>
      </c>
      <c r="C47" s="860"/>
      <c r="D47" s="860"/>
      <c r="E47" s="860"/>
      <c r="F47" s="861"/>
      <c r="G47" s="859"/>
      <c r="H47" s="862"/>
      <c r="I47" s="859"/>
      <c r="J47" s="860"/>
      <c r="K47" s="860"/>
      <c r="L47" s="863"/>
      <c r="M47" s="825"/>
      <c r="N47" s="825"/>
    </row>
    <row r="48" spans="1:14" x14ac:dyDescent="0.25">
      <c r="D48" s="856"/>
      <c r="F48" s="856"/>
      <c r="H48" s="857"/>
      <c r="J48" s="825"/>
      <c r="K48" s="825"/>
      <c r="L48" s="825"/>
      <c r="M48" s="825"/>
      <c r="N48" s="825"/>
    </row>
    <row r="49" spans="2:14" ht="13" x14ac:dyDescent="0.25">
      <c r="B49" s="854"/>
      <c r="D49" s="864"/>
      <c r="F49" s="856"/>
      <c r="H49" s="857"/>
      <c r="J49" s="825"/>
      <c r="K49" s="825"/>
      <c r="L49" s="825"/>
      <c r="M49" s="825"/>
      <c r="N49" s="825"/>
    </row>
    <row r="50" spans="2:14" x14ac:dyDescent="0.25">
      <c r="F50" s="856"/>
      <c r="H50" s="857"/>
      <c r="J50" s="825"/>
      <c r="K50" s="825"/>
      <c r="L50" s="825"/>
      <c r="M50" s="825"/>
      <c r="N50" s="825"/>
    </row>
    <row r="51" spans="2:14" x14ac:dyDescent="0.25">
      <c r="F51" s="856"/>
      <c r="H51" s="857"/>
      <c r="J51" s="825"/>
      <c r="K51" s="825"/>
      <c r="L51" s="825"/>
      <c r="M51" s="825"/>
      <c r="N51" s="825"/>
    </row>
    <row r="52" spans="2:14" x14ac:dyDescent="0.25">
      <c r="F52" s="856"/>
      <c r="H52" s="857"/>
      <c r="J52" s="825"/>
      <c r="K52" s="825"/>
      <c r="L52" s="825"/>
      <c r="M52" s="825"/>
      <c r="N52" s="825"/>
    </row>
    <row r="53" spans="2:14" x14ac:dyDescent="0.25">
      <c r="F53" s="856"/>
      <c r="H53" s="857"/>
      <c r="J53" s="825"/>
      <c r="K53" s="825"/>
      <c r="L53" s="825"/>
      <c r="M53" s="825"/>
      <c r="N53" s="825"/>
    </row>
    <row r="54" spans="2:14" x14ac:dyDescent="0.25">
      <c r="D54" s="856"/>
      <c r="F54" s="865"/>
      <c r="H54" s="811"/>
      <c r="J54" s="825"/>
      <c r="K54" s="825"/>
      <c r="L54" s="825"/>
      <c r="M54" s="825"/>
      <c r="N54" s="825"/>
    </row>
    <row r="55" spans="2:14" ht="13" x14ac:dyDescent="0.25">
      <c r="D55" s="856"/>
      <c r="G55" s="840"/>
      <c r="H55" s="866"/>
      <c r="I55" s="840"/>
      <c r="J55" s="844"/>
      <c r="K55" s="825"/>
      <c r="L55" s="844"/>
      <c r="M55" s="825"/>
      <c r="N55" s="867"/>
    </row>
    <row r="56" spans="2:14" x14ac:dyDescent="0.25">
      <c r="H56" s="868"/>
      <c r="J56" s="869"/>
      <c r="K56" s="825"/>
      <c r="L56" s="825"/>
      <c r="M56" s="825"/>
      <c r="N56" s="825"/>
    </row>
    <row r="57" spans="2:14" x14ac:dyDescent="0.25">
      <c r="H57" s="868"/>
      <c r="J57" s="870"/>
      <c r="K57" s="825"/>
      <c r="L57" s="825"/>
      <c r="M57" s="825"/>
      <c r="N57" s="825"/>
    </row>
    <row r="58" spans="2:14" x14ac:dyDescent="0.25">
      <c r="H58" s="868"/>
      <c r="J58" s="871"/>
      <c r="K58" s="825"/>
      <c r="L58" s="825"/>
      <c r="M58" s="825"/>
      <c r="N58" s="825"/>
    </row>
    <row r="59" spans="2:14" ht="13" x14ac:dyDescent="0.25">
      <c r="B59" s="840"/>
      <c r="C59" s="840"/>
      <c r="D59" s="840"/>
      <c r="E59" s="840"/>
      <c r="F59" s="872"/>
      <c r="G59" s="840"/>
      <c r="H59" s="866"/>
      <c r="I59" s="840"/>
      <c r="J59" s="844"/>
      <c r="K59" s="825"/>
      <c r="L59" s="844"/>
      <c r="M59" s="825"/>
      <c r="N59" s="844"/>
    </row>
    <row r="60" spans="2:14" ht="13" x14ac:dyDescent="0.25">
      <c r="F60" s="856"/>
      <c r="H60" s="868"/>
      <c r="J60" s="865"/>
      <c r="K60" s="825"/>
      <c r="L60" s="873"/>
      <c r="M60" s="825"/>
      <c r="N60" s="865"/>
    </row>
    <row r="61" spans="2:14" x14ac:dyDescent="0.25">
      <c r="F61" s="865"/>
      <c r="H61" s="811"/>
      <c r="J61" s="825"/>
      <c r="K61" s="825"/>
      <c r="L61" s="825"/>
      <c r="M61" s="825"/>
      <c r="N61" s="825"/>
    </row>
    <row r="62" spans="2:14" x14ac:dyDescent="0.25">
      <c r="F62" s="865"/>
      <c r="H62" s="811"/>
      <c r="J62" s="825"/>
      <c r="K62" s="825"/>
      <c r="L62" s="825"/>
      <c r="M62" s="825"/>
      <c r="N62" s="825"/>
    </row>
    <row r="63" spans="2:14" ht="12.75" customHeight="1" x14ac:dyDescent="0.25">
      <c r="B63" s="808"/>
      <c r="F63" s="865"/>
      <c r="H63" s="811"/>
      <c r="J63" s="825"/>
      <c r="K63" s="825"/>
      <c r="L63" s="825"/>
      <c r="M63" s="825"/>
      <c r="N63" s="825"/>
    </row>
    <row r="64" spans="2:14" ht="12.75" customHeight="1" x14ac:dyDescent="0.25">
      <c r="H64" s="811"/>
      <c r="J64" s="825"/>
      <c r="K64" s="825"/>
      <c r="L64" s="825"/>
      <c r="M64" s="825"/>
      <c r="N64" s="825"/>
    </row>
    <row r="65" spans="2:14" x14ac:dyDescent="0.25">
      <c r="H65" s="811"/>
      <c r="J65" s="825"/>
      <c r="K65" s="825"/>
      <c r="L65" s="825"/>
      <c r="M65" s="825"/>
      <c r="N65" s="825"/>
    </row>
    <row r="66" spans="2:14" x14ac:dyDescent="0.25">
      <c r="H66" s="811"/>
      <c r="J66" s="825"/>
      <c r="K66" s="825"/>
      <c r="L66" s="825"/>
      <c r="M66" s="825"/>
      <c r="N66" s="825"/>
    </row>
    <row r="67" spans="2:14" ht="12.75" customHeight="1" x14ac:dyDescent="0.25">
      <c r="H67" s="811"/>
      <c r="J67" s="825"/>
      <c r="K67" s="825"/>
      <c r="L67" s="825"/>
      <c r="M67" s="825"/>
      <c r="N67" s="825"/>
    </row>
    <row r="68" spans="2:14" x14ac:dyDescent="0.25">
      <c r="F68" s="856"/>
      <c r="H68" s="811"/>
      <c r="J68" s="825"/>
      <c r="K68" s="825"/>
      <c r="L68" s="825"/>
      <c r="M68" s="825"/>
      <c r="N68" s="825"/>
    </row>
    <row r="69" spans="2:14" x14ac:dyDescent="0.25">
      <c r="F69" s="856"/>
      <c r="H69" s="811"/>
      <c r="J69" s="825"/>
      <c r="K69" s="825"/>
      <c r="L69" s="825"/>
      <c r="M69" s="825"/>
      <c r="N69" s="825"/>
    </row>
    <row r="70" spans="2:14" x14ac:dyDescent="0.25">
      <c r="H70" s="811"/>
      <c r="J70" s="825"/>
      <c r="K70" s="825"/>
      <c r="L70" s="825"/>
      <c r="M70" s="825"/>
      <c r="N70" s="825"/>
    </row>
    <row r="71" spans="2:14" x14ac:dyDescent="0.25">
      <c r="H71" s="811"/>
      <c r="J71" s="825"/>
      <c r="K71" s="825"/>
      <c r="L71" s="825"/>
      <c r="M71" s="825"/>
      <c r="N71" s="825"/>
    </row>
    <row r="72" spans="2:14" x14ac:dyDescent="0.25">
      <c r="H72" s="811"/>
      <c r="J72" s="825"/>
      <c r="K72" s="825"/>
      <c r="L72" s="825"/>
      <c r="M72" s="825"/>
      <c r="N72" s="825"/>
    </row>
    <row r="73" spans="2:14" x14ac:dyDescent="0.25">
      <c r="H73" s="811"/>
      <c r="J73" s="825"/>
      <c r="K73" s="825"/>
      <c r="L73" s="825"/>
      <c r="M73" s="825"/>
      <c r="N73" s="825"/>
    </row>
    <row r="74" spans="2:14" x14ac:dyDescent="0.25">
      <c r="B74" s="825"/>
      <c r="C74" s="874"/>
      <c r="D74" s="874"/>
      <c r="E74" s="874"/>
      <c r="F74" s="875"/>
      <c r="H74" s="811"/>
      <c r="J74" s="825"/>
      <c r="K74" s="825"/>
      <c r="L74" s="825"/>
      <c r="M74" s="825"/>
      <c r="N74" s="825"/>
    </row>
    <row r="75" spans="2:14" x14ac:dyDescent="0.25">
      <c r="F75" s="856"/>
      <c r="J75" s="825"/>
      <c r="K75" s="825"/>
      <c r="L75" s="825"/>
      <c r="M75" s="825"/>
      <c r="N75" s="825"/>
    </row>
    <row r="76" spans="2:14" x14ac:dyDescent="0.25">
      <c r="F76" s="856"/>
      <c r="J76" s="825"/>
      <c r="K76" s="825"/>
      <c r="L76" s="825"/>
      <c r="M76" s="825"/>
      <c r="N76" s="825"/>
    </row>
    <row r="77" spans="2:14" ht="12.75" customHeight="1" x14ac:dyDescent="0.25">
      <c r="F77" s="811"/>
    </row>
    <row r="79" spans="2:14" x14ac:dyDescent="0.25">
      <c r="J79" s="876"/>
    </row>
    <row r="80" spans="2:14" x14ac:dyDescent="0.25">
      <c r="J80" s="876"/>
    </row>
    <row r="82" spans="2:10" x14ac:dyDescent="0.25">
      <c r="C82" s="877"/>
      <c r="D82" s="877"/>
      <c r="E82" s="877"/>
      <c r="F82" s="878"/>
      <c r="H82" s="878"/>
      <c r="J82" s="876"/>
    </row>
    <row r="83" spans="2:10" x14ac:dyDescent="0.25">
      <c r="C83" s="877"/>
      <c r="D83" s="877"/>
      <c r="E83" s="877"/>
      <c r="F83" s="878"/>
      <c r="H83" s="878"/>
    </row>
    <row r="85" spans="2:10" x14ac:dyDescent="0.25">
      <c r="C85" s="877"/>
      <c r="D85" s="877"/>
      <c r="E85" s="877"/>
      <c r="F85" s="877"/>
      <c r="G85" s="877"/>
      <c r="H85" s="877"/>
    </row>
    <row r="87" spans="2:10" x14ac:dyDescent="0.25">
      <c r="B87" s="825"/>
    </row>
    <row r="88" spans="2:10" x14ac:dyDescent="0.25">
      <c r="B88" s="825"/>
    </row>
    <row r="89" spans="2:10" x14ac:dyDescent="0.25">
      <c r="B89" s="825"/>
    </row>
  </sheetData>
  <phoneticPr fontId="20" type="noConversion"/>
  <pageMargins left="0.70866141732283472" right="0.70866141732283472" top="1.0236220472440944" bottom="1.0236220472440944" header="0.39370078740157483" footer="0.39370078740157483"/>
  <pageSetup paperSize="9" scale="71" orientation="landscape" r:id="rId1"/>
  <headerFooter alignWithMargins="0">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x14ac:dyDescent="0.25"/>
  <cols>
    <col min="1" max="1" width="1.1796875" style="690" customWidth="1"/>
    <col min="2" max="2" width="44.54296875" style="690" customWidth="1"/>
    <col min="3" max="3" width="15.81640625" style="690" customWidth="1"/>
    <col min="4" max="4" width="21.1796875" style="690" customWidth="1"/>
    <col min="5" max="5" width="15.54296875" style="690" customWidth="1"/>
    <col min="6" max="6" width="20.81640625" style="690" customWidth="1"/>
    <col min="7" max="11" width="15.54296875" style="690" customWidth="1"/>
    <col min="12" max="12" width="3.6328125" style="690" customWidth="1"/>
    <col min="13" max="13" width="2" style="135" customWidth="1"/>
    <col min="14" max="16384" width="9.1796875" style="690"/>
  </cols>
  <sheetData>
    <row r="1" spans="1:13" ht="6" customHeight="1" x14ac:dyDescent="0.25">
      <c r="A1" s="687"/>
      <c r="B1" s="688"/>
      <c r="C1" s="688"/>
      <c r="D1" s="688"/>
      <c r="E1" s="688"/>
      <c r="F1" s="688"/>
      <c r="G1" s="688"/>
      <c r="H1" s="688"/>
      <c r="I1" s="688"/>
      <c r="J1" s="688"/>
      <c r="K1" s="688"/>
      <c r="L1" s="688"/>
      <c r="M1" s="739"/>
    </row>
    <row r="2" spans="1:13" ht="18" x14ac:dyDescent="0.25">
      <c r="A2" s="691"/>
      <c r="B2" s="692" t="str">
        <f>'Cover Sheet'!B2</f>
        <v>SC Germany Mobility 2020-1</v>
      </c>
      <c r="C2" s="692"/>
      <c r="D2" s="740" t="str">
        <f>'Cover Sheet'!D2</f>
        <v>Calculation Date</v>
      </c>
      <c r="E2" s="741"/>
      <c r="F2" s="742">
        <f>'Cover Sheet'!F2</f>
        <v>45973</v>
      </c>
      <c r="G2" s="741"/>
      <c r="H2" s="741"/>
      <c r="I2" s="741"/>
      <c r="J2" s="741"/>
      <c r="K2" s="743"/>
      <c r="L2" s="881"/>
      <c r="M2" s="744"/>
    </row>
    <row r="3" spans="1:13" ht="18" x14ac:dyDescent="0.25">
      <c r="A3" s="691"/>
      <c r="B3" s="692" t="str">
        <f>'Cover Sheet'!B3</f>
        <v>Monthly Investor Report</v>
      </c>
      <c r="C3" s="692"/>
      <c r="D3" s="745" t="str">
        <f>'Cover Sheet'!D3</f>
        <v>Payment Date</v>
      </c>
      <c r="E3" s="746"/>
      <c r="F3" s="747">
        <f>'Cover Sheet'!F3</f>
        <v>45975</v>
      </c>
      <c r="G3" s="746"/>
      <c r="H3" s="746"/>
      <c r="I3" s="746"/>
      <c r="J3" s="746"/>
      <c r="K3" s="748"/>
      <c r="L3" s="881"/>
      <c r="M3" s="744"/>
    </row>
    <row r="4" spans="1:13" ht="13" x14ac:dyDescent="0.25">
      <c r="A4" s="691"/>
      <c r="B4" s="702"/>
      <c r="C4" s="703"/>
      <c r="D4" s="745" t="str">
        <f>'Cover Sheet'!D4</f>
        <v>Period  No</v>
      </c>
      <c r="E4" s="746"/>
      <c r="F4" s="749">
        <f>'Cover Sheet'!F4</f>
        <v>61</v>
      </c>
      <c r="G4" s="746"/>
      <c r="H4" s="750"/>
      <c r="I4" s="746"/>
      <c r="J4" s="751"/>
      <c r="K4" s="748"/>
      <c r="L4" s="881"/>
      <c r="M4" s="744"/>
    </row>
    <row r="5" spans="1:13" ht="18" x14ac:dyDescent="0.25">
      <c r="A5" s="691"/>
      <c r="B5" s="707" t="s">
        <v>421</v>
      </c>
      <c r="C5" s="707"/>
      <c r="D5" s="745" t="str">
        <f>'Cover Sheet'!D5</f>
        <v>Monthly Period</v>
      </c>
      <c r="E5" s="746"/>
      <c r="F5" s="88">
        <f>'Cover Sheet'!F5</f>
        <v>45975</v>
      </c>
      <c r="G5" s="746"/>
      <c r="H5" s="750"/>
      <c r="I5" s="746"/>
      <c r="J5" s="751"/>
      <c r="K5" s="748"/>
      <c r="L5" s="881"/>
      <c r="M5" s="744"/>
    </row>
    <row r="6" spans="1:13" s="713" customFormat="1" ht="15" customHeight="1" x14ac:dyDescent="0.25">
      <c r="A6" s="691"/>
      <c r="B6" s="708"/>
      <c r="C6" s="709"/>
      <c r="D6" s="745" t="str">
        <f>'Cover Sheet'!D6</f>
        <v>Interest Period</v>
      </c>
      <c r="E6" s="751" t="s">
        <v>33</v>
      </c>
      <c r="F6" s="747">
        <f>'Cover Sheet'!F6</f>
        <v>45944</v>
      </c>
      <c r="G6" s="751" t="s">
        <v>4</v>
      </c>
      <c r="H6" s="747">
        <f>'Cover Sheet'!H6</f>
        <v>45975</v>
      </c>
      <c r="I6" s="751" t="s">
        <v>14</v>
      </c>
      <c r="J6" s="752" t="str">
        <f>'Cover Sheet'!J6</f>
        <v>31 days</v>
      </c>
      <c r="K6" s="753"/>
      <c r="L6" s="881"/>
      <c r="M6" s="754"/>
    </row>
    <row r="7" spans="1:13" ht="13" x14ac:dyDescent="0.25">
      <c r="A7" s="691"/>
      <c r="D7" s="755" t="s">
        <v>142</v>
      </c>
      <c r="E7" s="756" t="s">
        <v>33</v>
      </c>
      <c r="F7" s="757" t="str">
        <f>'Cover Sheet'!F7</f>
        <v>01.10.2025</v>
      </c>
      <c r="G7" s="756" t="s">
        <v>4</v>
      </c>
      <c r="H7" s="757">
        <f>'Cover Sheet'!H7</f>
        <v>45961</v>
      </c>
      <c r="I7" s="758"/>
      <c r="J7" s="758"/>
      <c r="K7" s="759"/>
      <c r="L7" s="881"/>
      <c r="M7" s="744"/>
    </row>
    <row r="8" spans="1:13" ht="13" x14ac:dyDescent="0.25">
      <c r="A8" s="691"/>
      <c r="D8" s="719"/>
      <c r="E8" s="720"/>
      <c r="F8" s="721"/>
      <c r="H8" s="722"/>
      <c r="J8" s="722"/>
      <c r="L8" s="881"/>
      <c r="M8" s="744"/>
    </row>
    <row r="9" spans="1:13" x14ac:dyDescent="0.25">
      <c r="A9" s="691"/>
      <c r="D9" s="703"/>
      <c r="M9" s="744"/>
    </row>
    <row r="10" spans="1:13" x14ac:dyDescent="0.25">
      <c r="A10" s="691"/>
      <c r="D10" s="703"/>
      <c r="M10" s="744"/>
    </row>
    <row r="11" spans="1:13" ht="18" customHeight="1" x14ac:dyDescent="0.25">
      <c r="A11" s="691"/>
      <c r="D11" s="703"/>
      <c r="M11" s="744"/>
    </row>
    <row r="12" spans="1:13" x14ac:dyDescent="0.25">
      <c r="A12" s="691"/>
      <c r="D12" s="703"/>
      <c r="M12" s="744"/>
    </row>
    <row r="13" spans="1:13" ht="18" x14ac:dyDescent="0.25">
      <c r="A13" s="691"/>
      <c r="B13" s="692"/>
      <c r="D13" s="760"/>
      <c r="F13" s="692"/>
      <c r="H13" s="135"/>
      <c r="I13" s="135"/>
      <c r="J13" s="761"/>
      <c r="K13" s="135"/>
      <c r="L13" s="135"/>
      <c r="M13" s="744"/>
    </row>
    <row r="14" spans="1:13" x14ac:dyDescent="0.25">
      <c r="A14" s="691"/>
      <c r="D14" s="762"/>
      <c r="H14" s="135"/>
      <c r="I14" s="135"/>
      <c r="J14" s="135"/>
      <c r="K14" s="135"/>
      <c r="L14" s="135"/>
      <c r="M14" s="744"/>
    </row>
    <row r="15" spans="1:13" x14ac:dyDescent="0.25">
      <c r="A15" s="691"/>
      <c r="D15" s="762"/>
      <c r="H15" s="135"/>
      <c r="I15" s="135"/>
      <c r="J15" s="135"/>
      <c r="K15" s="135"/>
      <c r="L15" s="135"/>
      <c r="M15" s="744"/>
    </row>
    <row r="16" spans="1:13" x14ac:dyDescent="0.25">
      <c r="A16" s="691"/>
      <c r="D16" s="763"/>
      <c r="H16" s="135"/>
      <c r="I16" s="135"/>
      <c r="J16" s="135"/>
      <c r="K16" s="135"/>
      <c r="L16" s="135"/>
      <c r="M16" s="744"/>
    </row>
    <row r="17" spans="1:23" ht="18" x14ac:dyDescent="0.25">
      <c r="A17" s="691"/>
      <c r="B17" s="761" t="s">
        <v>411</v>
      </c>
      <c r="C17" s="764"/>
      <c r="D17" s="765"/>
      <c r="E17" s="765"/>
      <c r="F17" s="766"/>
      <c r="G17" s="766"/>
      <c r="H17" s="767"/>
      <c r="J17" s="765"/>
      <c r="K17" s="135"/>
      <c r="L17" s="765"/>
      <c r="M17" s="744"/>
    </row>
    <row r="18" spans="1:23" ht="18" x14ac:dyDescent="0.25">
      <c r="A18" s="691"/>
      <c r="B18" s="692"/>
      <c r="C18" s="764"/>
      <c r="D18" s="764"/>
      <c r="E18" s="764"/>
      <c r="F18" s="760"/>
      <c r="G18" s="760"/>
      <c r="H18" s="764"/>
      <c r="J18" s="765"/>
      <c r="K18" s="135"/>
      <c r="L18" s="135"/>
      <c r="M18" s="744"/>
    </row>
    <row r="19" spans="1:23" ht="13.5" thickBot="1" x14ac:dyDescent="0.3">
      <c r="A19" s="691"/>
      <c r="B19" s="940"/>
      <c r="G19" s="760"/>
      <c r="H19" s="764"/>
      <c r="J19" s="765"/>
      <c r="K19" s="135"/>
      <c r="L19" s="135"/>
      <c r="M19" s="744"/>
    </row>
    <row r="20" spans="1:23" ht="44" thickBot="1" x14ac:dyDescent="0.3">
      <c r="A20" s="691"/>
      <c r="B20" s="768" t="s">
        <v>142</v>
      </c>
      <c r="C20" s="769" t="s">
        <v>412</v>
      </c>
      <c r="D20" s="769" t="s">
        <v>413</v>
      </c>
      <c r="E20" s="769" t="s">
        <v>414</v>
      </c>
      <c r="F20" s="769" t="s">
        <v>415</v>
      </c>
      <c r="G20" s="769" t="s">
        <v>416</v>
      </c>
      <c r="H20" s="769" t="s">
        <v>417</v>
      </c>
      <c r="I20" s="769" t="s">
        <v>418</v>
      </c>
      <c r="J20" s="769" t="s">
        <v>419</v>
      </c>
      <c r="K20" s="769" t="s">
        <v>420</v>
      </c>
      <c r="L20" s="135"/>
      <c r="M20" s="770"/>
      <c r="O20" s="771"/>
      <c r="P20" s="135"/>
      <c r="Q20" s="772"/>
      <c r="R20" s="773"/>
      <c r="S20" s="773"/>
      <c r="T20" s="135"/>
      <c r="U20" s="135"/>
      <c r="V20" s="774"/>
      <c r="W20" s="775"/>
    </row>
    <row r="21" spans="1:23" x14ac:dyDescent="0.25">
      <c r="A21" s="691"/>
      <c r="B21" s="776">
        <v>1</v>
      </c>
      <c r="C21" s="777">
        <v>3</v>
      </c>
      <c r="D21" s="916">
        <v>19849.43</v>
      </c>
      <c r="E21" s="916">
        <v>19849.43</v>
      </c>
      <c r="F21" s="916">
        <v>3295953743.3299999</v>
      </c>
      <c r="G21" s="934">
        <v>6.0223630383676226E-6</v>
      </c>
      <c r="H21" s="935">
        <v>0</v>
      </c>
      <c r="I21" s="936">
        <v>0</v>
      </c>
      <c r="J21" s="916">
        <v>19849.43</v>
      </c>
      <c r="K21" s="937">
        <v>6.0223630383676226E-6</v>
      </c>
      <c r="L21" s="135"/>
      <c r="M21" s="744"/>
      <c r="N21" s="135"/>
      <c r="O21" s="135"/>
      <c r="P21" s="135"/>
      <c r="Q21" s="772"/>
      <c r="R21" s="773"/>
      <c r="S21" s="772"/>
      <c r="T21" s="135"/>
      <c r="U21" s="779"/>
      <c r="V21" s="135"/>
      <c r="W21" s="135"/>
    </row>
    <row r="22" spans="1:23" x14ac:dyDescent="0.25">
      <c r="A22" s="691"/>
      <c r="B22" s="780">
        <v>2</v>
      </c>
      <c r="C22" s="781">
        <v>956</v>
      </c>
      <c r="D22" s="917">
        <v>609</v>
      </c>
      <c r="E22" s="917">
        <v>20458.43</v>
      </c>
      <c r="F22" s="917">
        <v>3395129925.2800002</v>
      </c>
      <c r="G22" s="778">
        <v>6.0258165225629089E-6</v>
      </c>
      <c r="H22" s="920">
        <v>5139496.8499999996</v>
      </c>
      <c r="I22" s="921">
        <v>5139496.8499999996</v>
      </c>
      <c r="J22" s="917">
        <v>-5119038.42</v>
      </c>
      <c r="K22" s="938">
        <v>-1.5077592117709094E-3</v>
      </c>
      <c r="L22" s="175"/>
      <c r="M22" s="744"/>
      <c r="N22" s="135"/>
      <c r="O22" s="783"/>
      <c r="P22" s="135"/>
      <c r="Q22" s="772"/>
      <c r="R22" s="773"/>
      <c r="S22" s="773"/>
      <c r="T22" s="135"/>
      <c r="U22" s="135"/>
      <c r="V22" s="135"/>
      <c r="W22" s="135"/>
    </row>
    <row r="23" spans="1:23" ht="13" x14ac:dyDescent="0.25">
      <c r="A23" s="691"/>
      <c r="B23" s="780">
        <v>3</v>
      </c>
      <c r="C23" s="781">
        <v>961</v>
      </c>
      <c r="D23" s="917">
        <v>18993.54</v>
      </c>
      <c r="E23" s="917">
        <v>39451.97</v>
      </c>
      <c r="F23" s="917">
        <v>3488359381.4499998</v>
      </c>
      <c r="G23" s="778">
        <v>1.1309605945360214E-5</v>
      </c>
      <c r="H23" s="920">
        <v>1678.58</v>
      </c>
      <c r="I23" s="921">
        <v>5141175.43</v>
      </c>
      <c r="J23" s="917">
        <v>-5101723.46</v>
      </c>
      <c r="K23" s="938">
        <v>-1.4624993878581901E-3</v>
      </c>
      <c r="L23" s="175"/>
      <c r="M23" s="784"/>
      <c r="Q23" s="772"/>
      <c r="R23" s="785"/>
      <c r="S23" s="785"/>
      <c r="U23" s="135"/>
      <c r="V23" s="774"/>
      <c r="W23" s="786"/>
    </row>
    <row r="24" spans="1:23" ht="13" x14ac:dyDescent="0.25">
      <c r="A24" s="691"/>
      <c r="B24" s="780">
        <v>4</v>
      </c>
      <c r="C24" s="781">
        <v>972</v>
      </c>
      <c r="D24" s="917">
        <v>115151.84</v>
      </c>
      <c r="E24" s="917">
        <v>154603.81</v>
      </c>
      <c r="F24" s="917">
        <v>3585674021.4400001</v>
      </c>
      <c r="G24" s="778">
        <v>4.3117084563618912E-5</v>
      </c>
      <c r="H24" s="920">
        <v>9378.5</v>
      </c>
      <c r="I24" s="921">
        <v>5150553.93</v>
      </c>
      <c r="J24" s="917">
        <v>-4995950.12</v>
      </c>
      <c r="K24" s="938">
        <v>-1.3933085077247583E-3</v>
      </c>
      <c r="L24" s="175"/>
      <c r="M24" s="770"/>
      <c r="N24" s="787"/>
      <c r="O24" s="786"/>
      <c r="P24" s="787"/>
      <c r="Q24" s="788"/>
      <c r="R24" s="789"/>
      <c r="S24" s="785"/>
      <c r="T24" s="787"/>
      <c r="U24" s="135"/>
      <c r="V24" s="774"/>
      <c r="W24" s="775"/>
    </row>
    <row r="25" spans="1:23" x14ac:dyDescent="0.25">
      <c r="A25" s="691"/>
      <c r="B25" s="780">
        <v>5</v>
      </c>
      <c r="C25" s="781">
        <v>994</v>
      </c>
      <c r="D25" s="917">
        <v>349744.04</v>
      </c>
      <c r="E25" s="917">
        <v>504347.85</v>
      </c>
      <c r="F25" s="917">
        <v>3687020405.5900002</v>
      </c>
      <c r="G25" s="778">
        <v>1.367900891558244E-4</v>
      </c>
      <c r="H25" s="920">
        <v>54340.11</v>
      </c>
      <c r="I25" s="921">
        <v>5204894.04</v>
      </c>
      <c r="J25" s="917">
        <v>-4700546.1900000004</v>
      </c>
      <c r="K25" s="938">
        <v>-1.2748902020920099E-3</v>
      </c>
      <c r="L25" s="175"/>
      <c r="M25" s="744"/>
      <c r="Q25" s="772"/>
      <c r="R25" s="773"/>
      <c r="S25" s="772"/>
      <c r="T25" s="135"/>
      <c r="U25" s="779"/>
      <c r="V25" s="135"/>
      <c r="W25" s="135"/>
    </row>
    <row r="26" spans="1:23" x14ac:dyDescent="0.25">
      <c r="A26" s="691"/>
      <c r="B26" s="780">
        <v>6</v>
      </c>
      <c r="C26" s="781">
        <v>1050</v>
      </c>
      <c r="D26" s="917">
        <v>548625.80000000005</v>
      </c>
      <c r="E26" s="917">
        <v>1052973.6499999999</v>
      </c>
      <c r="F26" s="917">
        <v>3801203219.02</v>
      </c>
      <c r="G26" s="778">
        <v>2.7701061725173177E-4</v>
      </c>
      <c r="H26" s="920">
        <v>55538.07</v>
      </c>
      <c r="I26" s="921">
        <v>5260432.1100000003</v>
      </c>
      <c r="J26" s="917">
        <v>-4207458.46</v>
      </c>
      <c r="K26" s="938">
        <v>-1.1068754332699785E-3</v>
      </c>
      <c r="L26" s="175"/>
      <c r="M26" s="744"/>
      <c r="Q26" s="772"/>
      <c r="R26" s="773"/>
      <c r="S26" s="772"/>
      <c r="T26" s="135"/>
      <c r="U26" s="779"/>
      <c r="V26" s="135"/>
      <c r="W26" s="135"/>
    </row>
    <row r="27" spans="1:23" x14ac:dyDescent="0.25">
      <c r="A27" s="691"/>
      <c r="B27" s="780">
        <v>7</v>
      </c>
      <c r="C27" s="781">
        <v>1102</v>
      </c>
      <c r="D27" s="917">
        <v>776272.5</v>
      </c>
      <c r="E27" s="917">
        <v>1829246.15</v>
      </c>
      <c r="F27" s="917">
        <v>3906827571.5900002</v>
      </c>
      <c r="G27" s="778">
        <v>4.6821778450169315E-4</v>
      </c>
      <c r="H27" s="920">
        <v>12903.58</v>
      </c>
      <c r="I27" s="921">
        <v>5273335.6900000004</v>
      </c>
      <c r="J27" s="917">
        <v>-3444089.54</v>
      </c>
      <c r="K27" s="938">
        <v>-8.8155657675936913E-4</v>
      </c>
      <c r="L27" s="175"/>
      <c r="M27" s="744"/>
      <c r="O27" s="783"/>
      <c r="Q27" s="772"/>
      <c r="R27" s="785"/>
      <c r="S27" s="785"/>
      <c r="U27" s="135"/>
      <c r="V27" s="135"/>
      <c r="W27" s="135"/>
    </row>
    <row r="28" spans="1:23" x14ac:dyDescent="0.25">
      <c r="A28" s="691"/>
      <c r="B28" s="780">
        <v>8</v>
      </c>
      <c r="C28" s="781">
        <v>1176</v>
      </c>
      <c r="D28" s="917">
        <v>918469.5</v>
      </c>
      <c r="E28" s="917">
        <v>2747715.65</v>
      </c>
      <c r="F28" s="917">
        <v>4013663109.5300002</v>
      </c>
      <c r="G28" s="778">
        <v>6.8459050374104703E-4</v>
      </c>
      <c r="H28" s="920">
        <v>39971.43</v>
      </c>
      <c r="I28" s="921">
        <v>5313307.12</v>
      </c>
      <c r="J28" s="917">
        <v>-2565591.4699999997</v>
      </c>
      <c r="K28" s="938">
        <v>-6.3921445322809615E-4</v>
      </c>
      <c r="L28" s="175"/>
      <c r="M28" s="744"/>
      <c r="Q28" s="772"/>
      <c r="R28" s="785"/>
      <c r="S28" s="785"/>
      <c r="U28" s="135"/>
      <c r="V28" s="135"/>
      <c r="W28" s="135"/>
    </row>
    <row r="29" spans="1:23" ht="13" x14ac:dyDescent="0.25">
      <c r="A29" s="691"/>
      <c r="B29" s="780">
        <v>9</v>
      </c>
      <c r="C29" s="781">
        <v>1266</v>
      </c>
      <c r="D29" s="917">
        <v>962397.2</v>
      </c>
      <c r="E29" s="917">
        <v>3710112.85</v>
      </c>
      <c r="F29" s="917">
        <v>4124899606.4899998</v>
      </c>
      <c r="G29" s="778">
        <v>8.9944318745663863E-4</v>
      </c>
      <c r="H29" s="920">
        <v>103719.81</v>
      </c>
      <c r="I29" s="921">
        <v>5417026.9299999997</v>
      </c>
      <c r="J29" s="917">
        <v>-1706914.0799999991</v>
      </c>
      <c r="K29" s="938">
        <v>-4.1380742389812074E-4</v>
      </c>
      <c r="L29" s="175"/>
      <c r="M29" s="770"/>
      <c r="N29" s="787"/>
      <c r="O29" s="786"/>
      <c r="P29" s="787"/>
      <c r="Q29" s="790"/>
      <c r="R29" s="789"/>
      <c r="S29" s="785"/>
      <c r="T29" s="787"/>
      <c r="U29" s="786"/>
      <c r="V29" s="135"/>
      <c r="W29" s="135"/>
    </row>
    <row r="30" spans="1:23" x14ac:dyDescent="0.25">
      <c r="A30" s="691"/>
      <c r="B30" s="780">
        <v>10</v>
      </c>
      <c r="C30" s="781">
        <v>1355</v>
      </c>
      <c r="D30" s="917">
        <v>1005369.23</v>
      </c>
      <c r="E30" s="917">
        <v>4715482.08</v>
      </c>
      <c r="F30" s="917">
        <v>6033881969.9899998</v>
      </c>
      <c r="G30" s="778">
        <v>7.8150055030125397E-4</v>
      </c>
      <c r="H30" s="920">
        <v>115958.46</v>
      </c>
      <c r="I30" s="921">
        <v>5532985.3899999997</v>
      </c>
      <c r="J30" s="917">
        <v>-817503.30999999959</v>
      </c>
      <c r="K30" s="938">
        <v>-1.3548546591827919E-4</v>
      </c>
      <c r="L30" s="175"/>
      <c r="M30" s="744"/>
      <c r="Q30" s="772"/>
      <c r="R30" s="773"/>
      <c r="S30" s="772"/>
      <c r="T30" s="135"/>
      <c r="U30" s="779"/>
      <c r="V30" s="135"/>
      <c r="W30" s="135"/>
    </row>
    <row r="31" spans="1:23" x14ac:dyDescent="0.25">
      <c r="A31" s="691"/>
      <c r="B31" s="780">
        <v>11</v>
      </c>
      <c r="C31" s="781">
        <v>1435</v>
      </c>
      <c r="D31" s="917">
        <v>857592.68</v>
      </c>
      <c r="E31" s="917">
        <v>5573074.7599999998</v>
      </c>
      <c r="F31" s="917">
        <v>6190709252.5200005</v>
      </c>
      <c r="G31" s="778">
        <v>9.0023203039803798E-4</v>
      </c>
      <c r="H31" s="920">
        <v>248918.12</v>
      </c>
      <c r="I31" s="921">
        <v>5781903.5099999998</v>
      </c>
      <c r="J31" s="917">
        <v>-208828.75</v>
      </c>
      <c r="K31" s="938">
        <v>-3.3732605018559681E-5</v>
      </c>
      <c r="L31" s="175"/>
      <c r="M31" s="744"/>
      <c r="Q31" s="772"/>
      <c r="R31" s="773"/>
      <c r="S31" s="772"/>
      <c r="T31" s="135"/>
      <c r="U31" s="779"/>
      <c r="V31" s="135"/>
      <c r="W31" s="135"/>
    </row>
    <row r="32" spans="1:23" x14ac:dyDescent="0.25">
      <c r="A32" s="691"/>
      <c r="B32" s="780">
        <v>12</v>
      </c>
      <c r="C32" s="781">
        <v>1523</v>
      </c>
      <c r="D32" s="917">
        <v>1057447.1599999999</v>
      </c>
      <c r="E32" s="917">
        <v>6630521.9199999999</v>
      </c>
      <c r="F32" s="917">
        <v>6347396304.5600004</v>
      </c>
      <c r="G32" s="778">
        <v>1.0446050005159754E-3</v>
      </c>
      <c r="H32" s="920">
        <v>278014.40000000002</v>
      </c>
      <c r="I32" s="921">
        <v>6059917.9100000001</v>
      </c>
      <c r="J32" s="917">
        <v>570604.00999999978</v>
      </c>
      <c r="K32" s="938">
        <v>8.9895759240694504E-5</v>
      </c>
      <c r="L32" s="175"/>
      <c r="M32" s="744"/>
      <c r="O32" s="783"/>
      <c r="Q32" s="772"/>
      <c r="R32" s="785"/>
      <c r="S32" s="785"/>
      <c r="U32" s="135"/>
      <c r="V32" s="135"/>
      <c r="W32" s="135"/>
    </row>
    <row r="33" spans="1:23" ht="13" x14ac:dyDescent="0.25">
      <c r="A33" s="691"/>
      <c r="B33" s="780">
        <v>13</v>
      </c>
      <c r="C33" s="781">
        <v>1588</v>
      </c>
      <c r="D33" s="917">
        <v>792003.81</v>
      </c>
      <c r="E33" s="917">
        <v>7422525.7300000004</v>
      </c>
      <c r="F33" s="917">
        <v>6505731035.3199997</v>
      </c>
      <c r="G33" s="778">
        <v>1.1409210878381949E-3</v>
      </c>
      <c r="H33" s="920">
        <v>156960.28</v>
      </c>
      <c r="I33" s="921">
        <v>6216878.1900000004</v>
      </c>
      <c r="J33" s="917">
        <v>1205647.54</v>
      </c>
      <c r="K33" s="938">
        <v>1.8532083995702678E-4</v>
      </c>
      <c r="L33" s="175"/>
      <c r="M33" s="744"/>
      <c r="Q33" s="772"/>
      <c r="R33" s="785"/>
      <c r="S33" s="785"/>
      <c r="U33" s="135"/>
      <c r="V33" s="791"/>
      <c r="W33" s="786"/>
    </row>
    <row r="34" spans="1:23" ht="13" x14ac:dyDescent="0.25">
      <c r="A34" s="691"/>
      <c r="B34" s="780">
        <v>14</v>
      </c>
      <c r="C34" s="781">
        <v>1659</v>
      </c>
      <c r="D34" s="917">
        <v>1115749.2</v>
      </c>
      <c r="E34" s="917">
        <v>8538274.9299999997</v>
      </c>
      <c r="F34" s="917">
        <v>6667217662.0100002</v>
      </c>
      <c r="G34" s="778">
        <v>1.2806353958790544E-3</v>
      </c>
      <c r="H34" s="920">
        <v>308982</v>
      </c>
      <c r="I34" s="921">
        <v>6525860.1900000004</v>
      </c>
      <c r="J34" s="917">
        <v>2012414.7399999993</v>
      </c>
      <c r="K34" s="938">
        <v>3.0183726436093376E-4</v>
      </c>
      <c r="L34" s="175"/>
      <c r="M34" s="770"/>
      <c r="N34" s="787"/>
      <c r="O34" s="786"/>
      <c r="P34" s="787"/>
      <c r="Q34" s="790"/>
      <c r="R34" s="789"/>
      <c r="S34" s="785"/>
      <c r="U34" s="135"/>
      <c r="V34" s="135"/>
      <c r="W34" s="135"/>
    </row>
    <row r="35" spans="1:23" x14ac:dyDescent="0.25">
      <c r="A35" s="691"/>
      <c r="B35" s="780">
        <v>15</v>
      </c>
      <c r="C35" s="781">
        <v>1764</v>
      </c>
      <c r="D35" s="917">
        <v>1675080.88</v>
      </c>
      <c r="E35" s="917">
        <v>10213355.810000001</v>
      </c>
      <c r="F35" s="917">
        <v>6820128960.6000004</v>
      </c>
      <c r="G35" s="778">
        <v>1.497531185847471E-3</v>
      </c>
      <c r="H35" s="920">
        <v>351558.40000000002</v>
      </c>
      <c r="I35" s="921">
        <v>6877418.5899999999</v>
      </c>
      <c r="J35" s="917">
        <v>3335937.2199999979</v>
      </c>
      <c r="K35" s="938">
        <v>4.8913110577113183E-4</v>
      </c>
      <c r="L35" s="175"/>
      <c r="M35" s="744"/>
      <c r="Q35" s="772"/>
      <c r="R35" s="773"/>
      <c r="S35" s="772"/>
      <c r="T35" s="135"/>
      <c r="U35" s="779"/>
      <c r="V35" s="135"/>
      <c r="W35" s="135"/>
    </row>
    <row r="36" spans="1:23" x14ac:dyDescent="0.25">
      <c r="A36" s="691"/>
      <c r="B36" s="780">
        <v>16</v>
      </c>
      <c r="C36" s="781">
        <v>1882</v>
      </c>
      <c r="D36" s="917">
        <v>1355609.39</v>
      </c>
      <c r="E36" s="917">
        <v>11568965.199999999</v>
      </c>
      <c r="F36" s="917">
        <v>6985189134.9099998</v>
      </c>
      <c r="G36" s="778">
        <v>1.6562135937281328E-3</v>
      </c>
      <c r="H36" s="920">
        <v>416263.54</v>
      </c>
      <c r="I36" s="921">
        <v>7293682.1299999999</v>
      </c>
      <c r="J36" s="917">
        <v>4275283.0699999984</v>
      </c>
      <c r="K36" s="938">
        <v>6.1204972226640828E-4</v>
      </c>
      <c r="L36" s="175"/>
      <c r="M36" s="744"/>
      <c r="Q36" s="772"/>
      <c r="R36" s="773"/>
      <c r="S36" s="772"/>
      <c r="T36" s="135"/>
      <c r="U36" s="779"/>
      <c r="V36" s="135"/>
      <c r="W36" s="135"/>
    </row>
    <row r="37" spans="1:23" x14ac:dyDescent="0.25">
      <c r="A37" s="691"/>
      <c r="B37" s="780">
        <v>17</v>
      </c>
      <c r="C37" s="781">
        <v>2040</v>
      </c>
      <c r="D37" s="917">
        <v>1952112.24</v>
      </c>
      <c r="E37" s="917">
        <v>13521077.439999999</v>
      </c>
      <c r="F37" s="917">
        <v>7154141561.6999998</v>
      </c>
      <c r="G37" s="778">
        <v>1.8899650396052628E-3</v>
      </c>
      <c r="H37" s="920">
        <v>388523.26</v>
      </c>
      <c r="I37" s="921">
        <v>7682205.3899999997</v>
      </c>
      <c r="J37" s="917">
        <v>5838872.0499999989</v>
      </c>
      <c r="K37" s="938">
        <v>8.1615271373139267E-4</v>
      </c>
      <c r="L37" s="175"/>
      <c r="M37" s="744"/>
      <c r="O37" s="783"/>
      <c r="Q37" s="772"/>
      <c r="R37" s="785"/>
      <c r="S37" s="785"/>
      <c r="U37" s="135"/>
      <c r="V37" s="135"/>
      <c r="W37" s="135"/>
    </row>
    <row r="38" spans="1:23" ht="13" x14ac:dyDescent="0.25">
      <c r="A38" s="691"/>
      <c r="B38" s="780">
        <v>18</v>
      </c>
      <c r="C38" s="781">
        <v>2138</v>
      </c>
      <c r="D38" s="917">
        <v>1305673.47</v>
      </c>
      <c r="E38" s="917">
        <v>14826750.91</v>
      </c>
      <c r="F38" s="917">
        <v>7329186861.1300001</v>
      </c>
      <c r="G38" s="778">
        <v>2.0229735154704514E-3</v>
      </c>
      <c r="H38" s="920">
        <v>202738.91</v>
      </c>
      <c r="I38" s="921">
        <v>7884944.2999999998</v>
      </c>
      <c r="J38" s="917">
        <v>6941806.6099999994</v>
      </c>
      <c r="K38" s="938">
        <v>9.4714553490449877E-4</v>
      </c>
      <c r="L38" s="175"/>
      <c r="M38" s="744"/>
      <c r="Q38" s="772"/>
      <c r="R38" s="785"/>
      <c r="S38" s="785"/>
      <c r="U38" s="135"/>
      <c r="V38" s="135"/>
      <c r="W38" s="792"/>
    </row>
    <row r="39" spans="1:23" ht="13" x14ac:dyDescent="0.25">
      <c r="A39" s="691"/>
      <c r="B39" s="780">
        <v>19</v>
      </c>
      <c r="C39" s="781">
        <v>2320</v>
      </c>
      <c r="D39" s="917">
        <v>2145156</v>
      </c>
      <c r="E39" s="917">
        <v>16971906.91</v>
      </c>
      <c r="F39" s="917">
        <v>7488746313.6599998</v>
      </c>
      <c r="G39" s="778">
        <v>2.2663215175338556E-3</v>
      </c>
      <c r="H39" s="920">
        <v>504427.26</v>
      </c>
      <c r="I39" s="921">
        <v>8389371.5600000005</v>
      </c>
      <c r="J39" s="917">
        <v>8582535.3499999996</v>
      </c>
      <c r="K39" s="938">
        <v>1.1460576965125458E-3</v>
      </c>
      <c r="L39" s="175"/>
      <c r="M39" s="770"/>
      <c r="O39" s="771"/>
      <c r="P39" s="135"/>
      <c r="Q39" s="772"/>
      <c r="R39" s="773"/>
      <c r="S39" s="773"/>
      <c r="T39" s="135"/>
      <c r="U39" s="135"/>
      <c r="V39" s="135"/>
      <c r="W39" s="135"/>
    </row>
    <row r="40" spans="1:23" x14ac:dyDescent="0.25">
      <c r="A40" s="691"/>
      <c r="B40" s="780">
        <v>20</v>
      </c>
      <c r="C40" s="781">
        <v>2454</v>
      </c>
      <c r="D40" s="917">
        <v>2096354.33</v>
      </c>
      <c r="E40" s="917">
        <v>19068261.239999998</v>
      </c>
      <c r="F40" s="917">
        <v>7662152093.6300001</v>
      </c>
      <c r="G40" s="778">
        <v>2.4886299576136802E-3</v>
      </c>
      <c r="H40" s="920">
        <v>538421.61</v>
      </c>
      <c r="I40" s="921">
        <v>8927793.1699999999</v>
      </c>
      <c r="J40" s="917">
        <v>10140468.070000002</v>
      </c>
      <c r="K40" s="938">
        <v>1.3234490709771176E-3</v>
      </c>
      <c r="L40" s="175"/>
      <c r="M40" s="744"/>
      <c r="N40" s="135"/>
      <c r="O40" s="135"/>
      <c r="P40" s="135"/>
      <c r="Q40" s="772"/>
      <c r="R40" s="773"/>
      <c r="S40" s="772"/>
      <c r="T40" s="135"/>
      <c r="U40" s="779"/>
      <c r="V40" s="135"/>
      <c r="W40" s="135"/>
    </row>
    <row r="41" spans="1:23" x14ac:dyDescent="0.25">
      <c r="A41" s="691"/>
      <c r="B41" s="780">
        <v>21</v>
      </c>
      <c r="C41" s="781">
        <v>2524</v>
      </c>
      <c r="D41" s="917">
        <v>1137330.1299999999</v>
      </c>
      <c r="E41" s="917">
        <v>20205591.370000001</v>
      </c>
      <c r="F41" s="917">
        <v>7827714776.5100002</v>
      </c>
      <c r="G41" s="778">
        <v>2.5812886579151388E-3</v>
      </c>
      <c r="H41" s="920">
        <v>346925.59</v>
      </c>
      <c r="I41" s="921">
        <v>9274718.7599999998</v>
      </c>
      <c r="J41" s="917">
        <v>10930872.610000001</v>
      </c>
      <c r="K41" s="938">
        <v>1.396432154477855E-3</v>
      </c>
      <c r="L41" s="175"/>
      <c r="M41" s="744"/>
      <c r="N41" s="135"/>
      <c r="O41" s="135"/>
      <c r="P41" s="135"/>
      <c r="Q41" s="772"/>
      <c r="R41" s="773"/>
      <c r="S41" s="772"/>
      <c r="T41" s="135"/>
      <c r="U41" s="779"/>
      <c r="V41" s="135"/>
      <c r="W41" s="135"/>
    </row>
    <row r="42" spans="1:23" ht="13" x14ac:dyDescent="0.25">
      <c r="A42" s="691"/>
      <c r="B42" s="780">
        <v>22</v>
      </c>
      <c r="C42" s="781">
        <v>2627</v>
      </c>
      <c r="D42" s="917">
        <v>1728426.44</v>
      </c>
      <c r="E42" s="917">
        <v>21934017.809999999</v>
      </c>
      <c r="F42" s="917">
        <v>7992646865.5799999</v>
      </c>
      <c r="G42" s="778">
        <v>2.744274603755851E-3</v>
      </c>
      <c r="H42" s="920">
        <v>425839.98</v>
      </c>
      <c r="I42" s="921">
        <v>9700558.7400000002</v>
      </c>
      <c r="J42" s="917">
        <v>12233459.070000002</v>
      </c>
      <c r="K42" s="938">
        <v>1.5305892122774599E-3</v>
      </c>
      <c r="L42" s="175"/>
      <c r="M42" s="744"/>
      <c r="N42" s="135"/>
      <c r="O42" s="783"/>
      <c r="P42" s="135"/>
      <c r="Q42" s="772"/>
      <c r="R42" s="773"/>
      <c r="S42" s="773"/>
      <c r="T42" s="135"/>
      <c r="U42" s="135"/>
      <c r="V42" s="135"/>
      <c r="W42" s="786"/>
    </row>
    <row r="43" spans="1:23" ht="13" x14ac:dyDescent="0.25">
      <c r="A43" s="691"/>
      <c r="B43" s="780">
        <v>23</v>
      </c>
      <c r="C43" s="781">
        <v>2790</v>
      </c>
      <c r="D43" s="917">
        <v>2415748.38</v>
      </c>
      <c r="E43" s="917">
        <v>24349766.190000001</v>
      </c>
      <c r="F43" s="917">
        <v>8159229252.4799995</v>
      </c>
      <c r="G43" s="778">
        <v>2.9843218564546254E-3</v>
      </c>
      <c r="H43" s="920">
        <v>572190.68999999994</v>
      </c>
      <c r="I43" s="921">
        <v>10272749.43</v>
      </c>
      <c r="J43" s="917">
        <v>14077016.760000002</v>
      </c>
      <c r="K43" s="938">
        <v>1.7252875638616586E-3</v>
      </c>
      <c r="L43" s="175"/>
      <c r="M43" s="744"/>
      <c r="O43" s="135"/>
      <c r="P43" s="135"/>
      <c r="Q43" s="772"/>
      <c r="R43" s="773"/>
      <c r="S43" s="773"/>
      <c r="T43" s="135"/>
      <c r="U43" s="135"/>
      <c r="V43" s="135"/>
      <c r="W43" s="766"/>
    </row>
    <row r="44" spans="1:23" ht="13" x14ac:dyDescent="0.25">
      <c r="A44" s="691"/>
      <c r="B44" s="780">
        <v>24</v>
      </c>
      <c r="C44" s="781">
        <v>2928</v>
      </c>
      <c r="D44" s="917">
        <v>1937299.46</v>
      </c>
      <c r="E44" s="917">
        <v>26287065.649999999</v>
      </c>
      <c r="F44" s="917">
        <v>8321758084.3400002</v>
      </c>
      <c r="G44" s="778">
        <v>3.1588355950249703E-3</v>
      </c>
      <c r="H44" s="920">
        <v>752506.23</v>
      </c>
      <c r="I44" s="921">
        <v>11025255.66</v>
      </c>
      <c r="J44" s="917">
        <v>15261809.990000002</v>
      </c>
      <c r="K44" s="938">
        <v>1.8339646304691179E-3</v>
      </c>
      <c r="L44" s="175"/>
      <c r="M44" s="770"/>
      <c r="O44" s="771"/>
      <c r="P44" s="135"/>
      <c r="Q44" s="772"/>
      <c r="R44" s="773"/>
      <c r="S44" s="773"/>
      <c r="T44" s="135"/>
      <c r="U44" s="135"/>
      <c r="V44" s="135"/>
      <c r="W44" s="779"/>
    </row>
    <row r="45" spans="1:23" x14ac:dyDescent="0.25">
      <c r="A45" s="691"/>
      <c r="B45" s="780">
        <v>25</v>
      </c>
      <c r="C45" s="781">
        <v>3058</v>
      </c>
      <c r="D45" s="917">
        <v>2096993.06</v>
      </c>
      <c r="E45" s="917">
        <v>28384058.710000001</v>
      </c>
      <c r="F45" s="917">
        <v>8475292549.5699997</v>
      </c>
      <c r="G45" s="778">
        <v>3.3490358644245369E-3</v>
      </c>
      <c r="H45" s="920">
        <v>665378.91</v>
      </c>
      <c r="I45" s="921">
        <v>11690634.57</v>
      </c>
      <c r="J45" s="917">
        <v>16693424.140000001</v>
      </c>
      <c r="K45" s="938">
        <v>1.9696575713893149E-3</v>
      </c>
      <c r="L45" s="175"/>
      <c r="M45" s="744"/>
      <c r="N45" s="135"/>
      <c r="O45" s="135"/>
      <c r="P45" s="135"/>
      <c r="Q45" s="772"/>
      <c r="R45" s="773"/>
      <c r="S45" s="772"/>
      <c r="T45" s="135"/>
      <c r="U45" s="779"/>
      <c r="V45" s="135"/>
      <c r="W45" s="135"/>
    </row>
    <row r="46" spans="1:23" x14ac:dyDescent="0.25">
      <c r="A46" s="691"/>
      <c r="B46" s="780">
        <v>26</v>
      </c>
      <c r="C46" s="781">
        <v>3181</v>
      </c>
      <c r="D46" s="917">
        <v>1882069.33</v>
      </c>
      <c r="E46" s="917">
        <v>30266128.039999999</v>
      </c>
      <c r="F46" s="917">
        <v>8635790017.1299992</v>
      </c>
      <c r="G46" s="778">
        <v>3.5047318172354756E-3</v>
      </c>
      <c r="H46" s="920">
        <v>1301928.97</v>
      </c>
      <c r="I46" s="921">
        <v>12992563.539999999</v>
      </c>
      <c r="J46" s="917">
        <v>17273564.5</v>
      </c>
      <c r="K46" s="938">
        <v>2.0002297955063826E-3</v>
      </c>
      <c r="L46" s="175"/>
      <c r="M46" s="744"/>
      <c r="N46" s="135"/>
      <c r="O46" s="135"/>
      <c r="P46" s="135"/>
      <c r="Q46" s="772"/>
      <c r="R46" s="773"/>
      <c r="S46" s="772"/>
      <c r="T46" s="135"/>
      <c r="U46" s="779"/>
      <c r="V46" s="135"/>
      <c r="W46" s="135"/>
    </row>
    <row r="47" spans="1:23" x14ac:dyDescent="0.25">
      <c r="A47" s="691"/>
      <c r="B47" s="780">
        <v>27</v>
      </c>
      <c r="C47" s="781">
        <v>3392</v>
      </c>
      <c r="D47" s="917">
        <v>2930508.93</v>
      </c>
      <c r="E47" s="917">
        <v>33196636.969999999</v>
      </c>
      <c r="F47" s="917">
        <v>8785431953.6399994</v>
      </c>
      <c r="G47" s="778">
        <v>3.7786004313932332E-3</v>
      </c>
      <c r="H47" s="920">
        <v>826190.78</v>
      </c>
      <c r="I47" s="921">
        <v>13818754.32</v>
      </c>
      <c r="J47" s="917">
        <v>19377882.649999999</v>
      </c>
      <c r="K47" s="938">
        <v>2.2056835397798865E-3</v>
      </c>
      <c r="L47" s="175"/>
      <c r="M47" s="744"/>
      <c r="N47" s="135"/>
      <c r="O47" s="783"/>
      <c r="P47" s="135"/>
      <c r="Q47" s="772"/>
      <c r="R47" s="773"/>
      <c r="S47" s="773"/>
      <c r="T47" s="135"/>
      <c r="U47" s="135"/>
      <c r="V47" s="135"/>
      <c r="W47" s="135"/>
    </row>
    <row r="48" spans="1:23" ht="12.75" customHeight="1" x14ac:dyDescent="0.25">
      <c r="A48" s="691"/>
      <c r="B48" s="780">
        <v>28</v>
      </c>
      <c r="C48" s="781">
        <v>3578</v>
      </c>
      <c r="D48" s="917">
        <v>1977576.79</v>
      </c>
      <c r="E48" s="917">
        <v>35174213.759999998</v>
      </c>
      <c r="F48" s="917">
        <v>8944523263.5400009</v>
      </c>
      <c r="G48" s="778">
        <v>3.9324861396893502E-3</v>
      </c>
      <c r="H48" s="920">
        <v>565703.86</v>
      </c>
      <c r="I48" s="921">
        <v>14384458.18</v>
      </c>
      <c r="J48" s="917">
        <v>20789755.579999998</v>
      </c>
      <c r="K48" s="938">
        <v>2.3243000177263756E-3</v>
      </c>
      <c r="L48" s="175"/>
      <c r="M48" s="744"/>
      <c r="Q48" s="793"/>
      <c r="S48" s="794"/>
      <c r="U48" s="135"/>
      <c r="V48" s="135"/>
      <c r="W48" s="135"/>
    </row>
    <row r="49" spans="1:23" ht="12.75" customHeight="1" x14ac:dyDescent="0.25">
      <c r="A49" s="691"/>
      <c r="B49" s="780">
        <v>29</v>
      </c>
      <c r="C49" s="781">
        <v>3798</v>
      </c>
      <c r="D49" s="917">
        <v>2434052.73</v>
      </c>
      <c r="E49" s="917">
        <v>37608266.490000002</v>
      </c>
      <c r="F49" s="917">
        <v>9103649549.3799992</v>
      </c>
      <c r="G49" s="778">
        <v>4.1311197543364674E-3</v>
      </c>
      <c r="H49" s="920">
        <v>548623.57999999996</v>
      </c>
      <c r="I49" s="921">
        <v>14933081.76</v>
      </c>
      <c r="J49" s="917">
        <v>22675184.729999997</v>
      </c>
      <c r="K49" s="938">
        <v>2.4907796161314538E-3</v>
      </c>
      <c r="L49" s="175"/>
      <c r="M49" s="744"/>
      <c r="Q49" s="779"/>
      <c r="S49" s="703"/>
      <c r="U49" s="135"/>
      <c r="V49" s="135"/>
      <c r="W49" s="135"/>
    </row>
    <row r="50" spans="1:23" x14ac:dyDescent="0.25">
      <c r="A50" s="691"/>
      <c r="B50" s="780">
        <v>30</v>
      </c>
      <c r="C50" s="781">
        <v>4002</v>
      </c>
      <c r="D50" s="917">
        <v>2236231.23</v>
      </c>
      <c r="E50" s="917">
        <v>39844497.719999999</v>
      </c>
      <c r="F50" s="917">
        <v>9271008671.9500008</v>
      </c>
      <c r="G50" s="778">
        <v>4.2977521788488821E-3</v>
      </c>
      <c r="H50" s="920">
        <v>1281386.1299999999</v>
      </c>
      <c r="I50" s="921">
        <v>16214467.890000001</v>
      </c>
      <c r="J50" s="917">
        <v>23630029.829999991</v>
      </c>
      <c r="K50" s="938">
        <v>2.5488089447585228E-3</v>
      </c>
      <c r="L50" s="175"/>
      <c r="M50" s="744"/>
    </row>
    <row r="51" spans="1:23" x14ac:dyDescent="0.25">
      <c r="A51" s="691"/>
      <c r="B51" s="780">
        <v>31</v>
      </c>
      <c r="C51" s="781">
        <v>4176</v>
      </c>
      <c r="D51" s="917">
        <v>1719251.94</v>
      </c>
      <c r="E51" s="917">
        <v>41563749.659999996</v>
      </c>
      <c r="F51" s="917">
        <v>9420765675.9899998</v>
      </c>
      <c r="G51" s="778">
        <v>4.4119290394761023E-3</v>
      </c>
      <c r="H51" s="920">
        <v>804134.93</v>
      </c>
      <c r="I51" s="921">
        <v>17018602.82</v>
      </c>
      <c r="J51" s="917">
        <v>24545146.839999989</v>
      </c>
      <c r="K51" s="938">
        <v>2.6054301406260817E-3</v>
      </c>
      <c r="L51" s="175"/>
      <c r="M51" s="744"/>
      <c r="S51" s="795"/>
    </row>
    <row r="52" spans="1:23" x14ac:dyDescent="0.25">
      <c r="A52" s="691"/>
      <c r="B52" s="780">
        <v>32</v>
      </c>
      <c r="C52" s="781">
        <v>4374</v>
      </c>
      <c r="D52" s="917">
        <v>2623739.27</v>
      </c>
      <c r="E52" s="917">
        <v>44187488.93</v>
      </c>
      <c r="F52" s="917">
        <v>9579987985.8999996</v>
      </c>
      <c r="G52" s="778">
        <v>4.6124785328578635E-3</v>
      </c>
      <c r="H52" s="920">
        <v>885483.28</v>
      </c>
      <c r="I52" s="921">
        <v>17904086.100000001</v>
      </c>
      <c r="J52" s="917">
        <v>26283402.829999991</v>
      </c>
      <c r="K52" s="938">
        <v>2.7435736734413843E-3</v>
      </c>
      <c r="L52" s="175"/>
      <c r="M52" s="744"/>
      <c r="S52" s="795"/>
    </row>
    <row r="53" spans="1:23" x14ac:dyDescent="0.25">
      <c r="A53" s="691"/>
      <c r="B53" s="780">
        <v>33</v>
      </c>
      <c r="C53" s="781">
        <v>4555</v>
      </c>
      <c r="D53" s="917">
        <v>2120744.5099999998</v>
      </c>
      <c r="E53" s="917">
        <v>46308233.439999998</v>
      </c>
      <c r="F53" s="917">
        <v>9740821619.8500004</v>
      </c>
      <c r="G53" s="778">
        <v>4.7540377236384599E-3</v>
      </c>
      <c r="H53" s="920">
        <v>933656.77</v>
      </c>
      <c r="I53" s="921">
        <v>18837742.870000001</v>
      </c>
      <c r="J53" s="917">
        <v>27470490.569999989</v>
      </c>
      <c r="K53" s="938">
        <v>2.8201410150063924E-3</v>
      </c>
      <c r="L53" s="175"/>
      <c r="M53" s="744"/>
    </row>
    <row r="54" spans="1:23" x14ac:dyDescent="0.25">
      <c r="A54" s="691"/>
      <c r="B54" s="780">
        <v>34</v>
      </c>
      <c r="C54" s="781">
        <v>4763</v>
      </c>
      <c r="D54" s="917">
        <v>2420003.66</v>
      </c>
      <c r="E54" s="917">
        <v>48728237.100000001</v>
      </c>
      <c r="F54" s="917">
        <v>9903162118.7099991</v>
      </c>
      <c r="G54" s="778">
        <v>4.92047252341128E-3</v>
      </c>
      <c r="H54" s="920">
        <v>950373.68</v>
      </c>
      <c r="I54" s="921">
        <v>19788116.550000001</v>
      </c>
      <c r="J54" s="917">
        <v>28940120.549999993</v>
      </c>
      <c r="K54" s="938">
        <v>2.9223110965055847E-3</v>
      </c>
      <c r="L54" s="175"/>
      <c r="M54" s="744"/>
      <c r="N54" s="796"/>
      <c r="O54" s="797"/>
      <c r="Q54" s="797"/>
      <c r="S54" s="795"/>
    </row>
    <row r="55" spans="1:23" x14ac:dyDescent="0.25">
      <c r="A55" s="691"/>
      <c r="B55" s="780">
        <v>35</v>
      </c>
      <c r="C55" s="781">
        <v>4948</v>
      </c>
      <c r="D55" s="917">
        <v>2420008.37</v>
      </c>
      <c r="E55" s="917">
        <v>51148245.469999999</v>
      </c>
      <c r="F55" s="917">
        <v>10064029843.58</v>
      </c>
      <c r="G55" s="778">
        <v>5.0822827699212592E-3</v>
      </c>
      <c r="H55" s="920">
        <v>1118399.98</v>
      </c>
      <c r="I55" s="921">
        <v>20906516.530000001</v>
      </c>
      <c r="J55" s="917">
        <v>30241728.93999999</v>
      </c>
      <c r="K55" s="938">
        <v>3.0049323591077831E-3</v>
      </c>
      <c r="L55" s="175"/>
      <c r="M55" s="744"/>
      <c r="N55" s="796"/>
      <c r="O55" s="797"/>
      <c r="Q55" s="797"/>
    </row>
    <row r="56" spans="1:23" x14ac:dyDescent="0.25">
      <c r="A56" s="691"/>
      <c r="B56" s="780">
        <v>36</v>
      </c>
      <c r="C56" s="781">
        <v>5189</v>
      </c>
      <c r="D56" s="917">
        <v>2998098.55</v>
      </c>
      <c r="E56" s="917">
        <v>54146344.020000003</v>
      </c>
      <c r="F56" s="917">
        <v>10220691281.360001</v>
      </c>
      <c r="G56" s="778">
        <v>5.2977183763244515E-3</v>
      </c>
      <c r="H56" s="920">
        <v>887666.42</v>
      </c>
      <c r="I56" s="921">
        <v>21794182.949999999</v>
      </c>
      <c r="J56" s="917">
        <v>32352161.069999985</v>
      </c>
      <c r="K56" s="938">
        <v>3.1653593851330071E-3</v>
      </c>
      <c r="L56" s="175"/>
      <c r="M56" s="744"/>
    </row>
    <row r="57" spans="1:23" x14ac:dyDescent="0.25">
      <c r="A57" s="691"/>
      <c r="B57" s="780">
        <v>37</v>
      </c>
      <c r="C57" s="781">
        <v>5359</v>
      </c>
      <c r="D57" s="917">
        <v>2247524.2000000002</v>
      </c>
      <c r="E57" s="917">
        <v>56393868.219999999</v>
      </c>
      <c r="F57" s="917">
        <v>10220691281.360001</v>
      </c>
      <c r="G57" s="778">
        <v>5.5176178075986284E-3</v>
      </c>
      <c r="H57" s="920">
        <v>1541385.24</v>
      </c>
      <c r="I57" s="921">
        <v>23335568.190000001</v>
      </c>
      <c r="J57" s="917">
        <v>33058300.02999999</v>
      </c>
      <c r="K57" s="938">
        <v>3.2344485436410844E-3</v>
      </c>
      <c r="L57" s="175"/>
      <c r="M57" s="744"/>
      <c r="N57" s="796"/>
      <c r="O57" s="796"/>
      <c r="P57" s="796"/>
      <c r="Q57" s="796"/>
    </row>
    <row r="58" spans="1:23" x14ac:dyDescent="0.25">
      <c r="A58" s="691"/>
      <c r="B58" s="780">
        <v>38</v>
      </c>
      <c r="C58" s="781">
        <v>5560</v>
      </c>
      <c r="D58" s="917">
        <v>3025056.98</v>
      </c>
      <c r="E58" s="917">
        <v>59418925.200000003</v>
      </c>
      <c r="F58" s="917">
        <v>10220691281.360001</v>
      </c>
      <c r="G58" s="778">
        <v>5.8135916215731245E-3</v>
      </c>
      <c r="H58" s="920">
        <v>1674667.75</v>
      </c>
      <c r="I58" s="921">
        <v>25010235.940000001</v>
      </c>
      <c r="J58" s="917">
        <v>34408689.25999999</v>
      </c>
      <c r="K58" s="938">
        <v>3.3665716254195916E-3</v>
      </c>
      <c r="L58" s="175"/>
      <c r="M58" s="744"/>
    </row>
    <row r="59" spans="1:23" x14ac:dyDescent="0.25">
      <c r="A59" s="691"/>
      <c r="B59" s="780">
        <v>39</v>
      </c>
      <c r="C59" s="781">
        <v>5739</v>
      </c>
      <c r="D59" s="917">
        <v>2506739.58</v>
      </c>
      <c r="E59" s="917">
        <v>61925664.780000001</v>
      </c>
      <c r="F59" s="917">
        <v>10220691281.360001</v>
      </c>
      <c r="G59" s="778">
        <v>6.058852877489509E-3</v>
      </c>
      <c r="H59" s="920">
        <v>1044061.34</v>
      </c>
      <c r="I59" s="921">
        <v>26054297.280000001</v>
      </c>
      <c r="J59" s="917">
        <v>35871367.499999985</v>
      </c>
      <c r="K59" s="938">
        <v>3.509681147049264E-3</v>
      </c>
      <c r="L59" s="175"/>
      <c r="M59" s="744"/>
    </row>
    <row r="60" spans="1:23" x14ac:dyDescent="0.25">
      <c r="A60" s="691"/>
      <c r="B60" s="780">
        <v>40</v>
      </c>
      <c r="C60" s="781">
        <v>5977</v>
      </c>
      <c r="D60" s="917">
        <v>3233122</v>
      </c>
      <c r="E60" s="917">
        <v>65158786.780000001</v>
      </c>
      <c r="F60" s="917">
        <v>10220691281.360001</v>
      </c>
      <c r="G60" s="778">
        <v>6.3751839270239381E-3</v>
      </c>
      <c r="H60" s="920">
        <v>1329497.22</v>
      </c>
      <c r="I60" s="921">
        <v>27383794.5</v>
      </c>
      <c r="J60" s="917">
        <v>37774992.279999986</v>
      </c>
      <c r="K60" s="938">
        <v>3.6959332045271901E-3</v>
      </c>
      <c r="L60" s="175"/>
      <c r="M60" s="744"/>
    </row>
    <row r="61" spans="1:23" x14ac:dyDescent="0.25">
      <c r="A61" s="691"/>
      <c r="B61" s="780">
        <v>41</v>
      </c>
      <c r="C61" s="781">
        <v>6198</v>
      </c>
      <c r="D61" s="917">
        <v>3171361.57</v>
      </c>
      <c r="E61" s="917">
        <v>68330148.349999994</v>
      </c>
      <c r="F61" s="917">
        <v>10220691281.360001</v>
      </c>
      <c r="G61" s="778">
        <v>6.6854722903740551E-3</v>
      </c>
      <c r="H61" s="920">
        <v>1899814.5</v>
      </c>
      <c r="I61" s="921">
        <v>29283609</v>
      </c>
      <c r="J61" s="917">
        <v>39046539.349999994</v>
      </c>
      <c r="K61" s="938">
        <v>3.8203423110148298E-3</v>
      </c>
      <c r="L61" s="175"/>
      <c r="M61" s="744"/>
    </row>
    <row r="62" spans="1:23" x14ac:dyDescent="0.25">
      <c r="A62" s="691"/>
      <c r="B62" s="780">
        <v>42</v>
      </c>
      <c r="C62" s="781">
        <v>6376</v>
      </c>
      <c r="D62" s="917">
        <v>3438309.98</v>
      </c>
      <c r="E62" s="917">
        <v>71768458.329999998</v>
      </c>
      <c r="F62" s="917">
        <v>10220691281.360001</v>
      </c>
      <c r="G62" s="778">
        <v>7.021879083745324E-3</v>
      </c>
      <c r="H62" s="920">
        <v>2453868.38</v>
      </c>
      <c r="I62" s="921">
        <v>31737477.379999999</v>
      </c>
      <c r="J62" s="917">
        <v>40030980.950000003</v>
      </c>
      <c r="K62" s="938">
        <v>3.9166608058113011E-3</v>
      </c>
      <c r="L62" s="175"/>
      <c r="M62" s="744"/>
    </row>
    <row r="63" spans="1:23" x14ac:dyDescent="0.25">
      <c r="A63" s="691"/>
      <c r="B63" s="780">
        <v>43</v>
      </c>
      <c r="C63" s="781">
        <v>6574</v>
      </c>
      <c r="D63" s="917">
        <v>2857456.44</v>
      </c>
      <c r="E63" s="917">
        <v>74625914.769999996</v>
      </c>
      <c r="F63" s="917">
        <v>10220691281.360001</v>
      </c>
      <c r="G63" s="778">
        <v>7.301454736833613E-3</v>
      </c>
      <c r="H63" s="920">
        <v>1462985.79</v>
      </c>
      <c r="I63" s="921">
        <v>33200463.170000002</v>
      </c>
      <c r="J63" s="917">
        <v>41425451.599999994</v>
      </c>
      <c r="K63" s="938">
        <v>4.0530968463502763E-3</v>
      </c>
      <c r="L63" s="175"/>
      <c r="M63" s="744"/>
    </row>
    <row r="64" spans="1:23" x14ac:dyDescent="0.25">
      <c r="A64" s="691"/>
      <c r="B64" s="780">
        <v>44</v>
      </c>
      <c r="C64" s="781">
        <v>6738</v>
      </c>
      <c r="D64" s="917">
        <v>2938252.31</v>
      </c>
      <c r="E64" s="917">
        <v>77564167.079999998</v>
      </c>
      <c r="F64" s="917">
        <v>10220691281.360001</v>
      </c>
      <c r="G64" s="778">
        <v>7.5889355176452433E-3</v>
      </c>
      <c r="H64" s="920">
        <v>1922162.71</v>
      </c>
      <c r="I64" s="921">
        <v>35122625.880000003</v>
      </c>
      <c r="J64" s="917">
        <v>42441541.200000003</v>
      </c>
      <c r="K64" s="938">
        <v>4.1525118048915937E-3</v>
      </c>
      <c r="L64" s="175"/>
      <c r="M64" s="744"/>
    </row>
    <row r="65" spans="1:13" x14ac:dyDescent="0.25">
      <c r="A65" s="691"/>
      <c r="B65" s="780">
        <v>45</v>
      </c>
      <c r="C65" s="781">
        <v>6931</v>
      </c>
      <c r="D65" s="917">
        <v>3401196.53</v>
      </c>
      <c r="E65" s="917">
        <v>80965363.609999999</v>
      </c>
      <c r="F65" s="917">
        <v>10220691281.360001</v>
      </c>
      <c r="G65" s="778">
        <v>7.9217111035983136E-3</v>
      </c>
      <c r="H65" s="920">
        <v>1861802.21</v>
      </c>
      <c r="I65" s="921">
        <v>36984428.090000004</v>
      </c>
      <c r="J65" s="917">
        <v>43980935.520000003</v>
      </c>
      <c r="K65" s="938">
        <v>4.3031272845712783E-3</v>
      </c>
      <c r="L65" s="175"/>
      <c r="M65" s="744"/>
    </row>
    <row r="66" spans="1:13" x14ac:dyDescent="0.25">
      <c r="A66" s="691"/>
      <c r="B66" s="780">
        <v>46</v>
      </c>
      <c r="C66" s="781">
        <v>7191</v>
      </c>
      <c r="D66" s="917">
        <v>3545366.51</v>
      </c>
      <c r="E66" s="917">
        <v>84510730.120000005</v>
      </c>
      <c r="F66" s="917">
        <v>10220691281.360001</v>
      </c>
      <c r="G66" s="778">
        <v>8.2685923871046313E-3</v>
      </c>
      <c r="H66" s="920">
        <v>1937937.47</v>
      </c>
      <c r="I66" s="921">
        <v>38922365.560000002</v>
      </c>
      <c r="J66" s="917">
        <v>45588364.56000001</v>
      </c>
      <c r="K66" s="938">
        <v>4.4603993316129058E-3</v>
      </c>
      <c r="L66" s="175"/>
      <c r="M66" s="744"/>
    </row>
    <row r="67" spans="1:13" x14ac:dyDescent="0.25">
      <c r="A67" s="691"/>
      <c r="B67" s="780">
        <v>47</v>
      </c>
      <c r="C67" s="781">
        <v>7336</v>
      </c>
      <c r="D67" s="917">
        <v>2699463.18</v>
      </c>
      <c r="E67" s="917">
        <v>87210193.299999997</v>
      </c>
      <c r="F67" s="917">
        <v>10220691281.360001</v>
      </c>
      <c r="G67" s="778">
        <v>8.5327098626929183E-3</v>
      </c>
      <c r="H67" s="920">
        <v>1637976.07</v>
      </c>
      <c r="I67" s="921">
        <v>40560341.630000003</v>
      </c>
      <c r="J67" s="917">
        <v>46649851.670000017</v>
      </c>
      <c r="K67" s="938">
        <v>4.5642560161344211E-3</v>
      </c>
      <c r="L67" s="175"/>
      <c r="M67" s="744"/>
    </row>
    <row r="68" spans="1:13" x14ac:dyDescent="0.25">
      <c r="A68" s="691"/>
      <c r="B68" s="780">
        <v>48</v>
      </c>
      <c r="C68" s="781">
        <v>7522</v>
      </c>
      <c r="D68" s="917">
        <v>3021348.4</v>
      </c>
      <c r="E68" s="917">
        <v>90231541.700000003</v>
      </c>
      <c r="F68" s="917">
        <v>10220691281.360001</v>
      </c>
      <c r="G68" s="778">
        <v>8.8283208264552417E-3</v>
      </c>
      <c r="H68" s="920">
        <v>1864835.5</v>
      </c>
      <c r="I68" s="921">
        <v>42425177.130000003</v>
      </c>
      <c r="J68" s="917">
        <v>47806364.570000023</v>
      </c>
      <c r="K68" s="938">
        <v>4.6774100942846139E-3</v>
      </c>
      <c r="L68" s="175"/>
      <c r="M68" s="744"/>
    </row>
    <row r="69" spans="1:13" x14ac:dyDescent="0.25">
      <c r="A69" s="691"/>
      <c r="B69" s="780">
        <v>49</v>
      </c>
      <c r="C69" s="781">
        <v>7712</v>
      </c>
      <c r="D69" s="917">
        <v>2771407.14</v>
      </c>
      <c r="E69" s="917">
        <v>93002948.840000004</v>
      </c>
      <c r="F69" s="917">
        <v>10220691281.360001</v>
      </c>
      <c r="G69" s="778">
        <v>9.0994773523405664E-3</v>
      </c>
      <c r="H69" s="920">
        <v>1609905.47</v>
      </c>
      <c r="I69" s="921">
        <v>44035082.600000001</v>
      </c>
      <c r="J69" s="917">
        <v>48967866.240000024</v>
      </c>
      <c r="K69" s="938">
        <v>4.7910522773841361E-3</v>
      </c>
      <c r="L69" s="175"/>
      <c r="M69" s="744"/>
    </row>
    <row r="70" spans="1:13" x14ac:dyDescent="0.25">
      <c r="A70" s="691"/>
      <c r="B70" s="780">
        <v>50</v>
      </c>
      <c r="C70" s="781">
        <v>7927</v>
      </c>
      <c r="D70" s="917">
        <v>2654366.59</v>
      </c>
      <c r="E70" s="917">
        <v>95657315.430000007</v>
      </c>
      <c r="F70" s="917">
        <v>10220691281.360001</v>
      </c>
      <c r="G70" s="778">
        <v>9.3591825441841844E-3</v>
      </c>
      <c r="H70" s="920">
        <v>1798916.81</v>
      </c>
      <c r="I70" s="921">
        <v>45833999.409999996</v>
      </c>
      <c r="J70" s="917">
        <v>49823316.020000026</v>
      </c>
      <c r="K70" s="938">
        <v>4.8747501170361496E-3</v>
      </c>
      <c r="L70" s="175"/>
      <c r="M70" s="744"/>
    </row>
    <row r="71" spans="1:13" x14ac:dyDescent="0.25">
      <c r="A71" s="691"/>
      <c r="B71" s="780">
        <v>51</v>
      </c>
      <c r="C71" s="781">
        <v>8086</v>
      </c>
      <c r="D71" s="917">
        <v>2539877.33</v>
      </c>
      <c r="E71" s="917">
        <v>98197192.760000005</v>
      </c>
      <c r="F71" s="917">
        <v>10220691281.360001</v>
      </c>
      <c r="G71" s="778">
        <v>9.6076860220880821E-3</v>
      </c>
      <c r="H71" s="920">
        <v>1457198.87</v>
      </c>
      <c r="I71" s="921">
        <v>47291198.280000001</v>
      </c>
      <c r="J71" s="917">
        <v>50905994.480000027</v>
      </c>
      <c r="K71" s="938">
        <v>4.9806801789268294E-3</v>
      </c>
      <c r="L71" s="175"/>
      <c r="M71" s="744"/>
    </row>
    <row r="72" spans="1:13" x14ac:dyDescent="0.25">
      <c r="A72" s="691"/>
      <c r="B72" s="780">
        <v>52</v>
      </c>
      <c r="C72" s="781">
        <v>8306</v>
      </c>
      <c r="D72" s="917">
        <v>3282947.49</v>
      </c>
      <c r="E72" s="917">
        <v>101480140.25</v>
      </c>
      <c r="F72" s="917">
        <v>10220691281.360001</v>
      </c>
      <c r="G72" s="778">
        <v>9.9288920344433595E-3</v>
      </c>
      <c r="H72" s="920">
        <v>1845481.91</v>
      </c>
      <c r="I72" s="921">
        <v>49136680.189999998</v>
      </c>
      <c r="J72" s="917">
        <v>52343460.060000025</v>
      </c>
      <c r="K72" s="938">
        <v>5.1213228752404905E-3</v>
      </c>
      <c r="L72" s="175"/>
      <c r="M72" s="744"/>
    </row>
    <row r="73" spans="1:13" x14ac:dyDescent="0.25">
      <c r="A73" s="691"/>
      <c r="B73" s="780">
        <v>53</v>
      </c>
      <c r="C73" s="781">
        <v>8477</v>
      </c>
      <c r="D73" s="917">
        <v>2837753.97</v>
      </c>
      <c r="E73" s="917">
        <v>104317894.22</v>
      </c>
      <c r="F73" s="917">
        <v>10220691281.360001</v>
      </c>
      <c r="G73" s="778">
        <v>1.0206539983283703E-2</v>
      </c>
      <c r="H73" s="920">
        <v>1302742.27</v>
      </c>
      <c r="I73" s="921">
        <v>50439422.460000001</v>
      </c>
      <c r="J73" s="917">
        <v>53878471.76000002</v>
      </c>
      <c r="K73" s="938">
        <v>5.2715095561354976E-3</v>
      </c>
      <c r="L73" s="175"/>
      <c r="M73" s="744"/>
    </row>
    <row r="74" spans="1:13" x14ac:dyDescent="0.25">
      <c r="A74" s="691"/>
      <c r="B74" s="780">
        <v>54</v>
      </c>
      <c r="C74" s="781">
        <v>8758</v>
      </c>
      <c r="D74" s="917">
        <v>4206852.12</v>
      </c>
      <c r="E74" s="917">
        <v>108524746.34</v>
      </c>
      <c r="F74" s="917">
        <v>10220691281.360001</v>
      </c>
      <c r="G74" s="778">
        <v>1.0618141508483106E-2</v>
      </c>
      <c r="H74" s="920">
        <v>1637102.59</v>
      </c>
      <c r="I74" s="921">
        <v>52076525.049999997</v>
      </c>
      <c r="J74" s="917">
        <v>56448221.290000021</v>
      </c>
      <c r="K74" s="938">
        <v>5.5229357521978505E-3</v>
      </c>
      <c r="L74" s="175"/>
      <c r="M74" s="744"/>
    </row>
    <row r="75" spans="1:13" x14ac:dyDescent="0.25">
      <c r="A75" s="691"/>
      <c r="B75" s="780">
        <v>55</v>
      </c>
      <c r="C75" s="781">
        <v>8989</v>
      </c>
      <c r="D75" s="917">
        <v>3081578.73</v>
      </c>
      <c r="E75" s="917">
        <v>111606325.06999999</v>
      </c>
      <c r="F75" s="917">
        <v>10220691281.360001</v>
      </c>
      <c r="G75" s="778">
        <v>1.091964545231321E-2</v>
      </c>
      <c r="H75" s="920">
        <v>1916839.63</v>
      </c>
      <c r="I75" s="921">
        <v>53993364.68</v>
      </c>
      <c r="J75" s="917">
        <v>57612960.390000023</v>
      </c>
      <c r="K75" s="938">
        <v>5.6368946878448158E-3</v>
      </c>
      <c r="L75" s="175"/>
      <c r="M75" s="744"/>
    </row>
    <row r="76" spans="1:13" x14ac:dyDescent="0.25">
      <c r="A76" s="691"/>
      <c r="B76" s="780">
        <v>56</v>
      </c>
      <c r="C76" s="781">
        <v>9154</v>
      </c>
      <c r="D76" s="917">
        <v>2767807.07</v>
      </c>
      <c r="E76" s="917">
        <v>114374132.14</v>
      </c>
      <c r="F76" s="917">
        <v>10220691281.360001</v>
      </c>
      <c r="G76" s="778">
        <v>1.1190449744685076E-2</v>
      </c>
      <c r="H76" s="920">
        <v>1535493.69</v>
      </c>
      <c r="I76" s="921">
        <v>55528858.369999997</v>
      </c>
      <c r="J76" s="917">
        <v>58845273.770000018</v>
      </c>
      <c r="K76" s="938">
        <v>5.7574651410633206E-3</v>
      </c>
      <c r="L76" s="175"/>
      <c r="M76" s="744"/>
    </row>
    <row r="77" spans="1:13" x14ac:dyDescent="0.25">
      <c r="A77" s="691"/>
      <c r="B77" s="780">
        <v>57</v>
      </c>
      <c r="C77" s="781">
        <v>9319</v>
      </c>
      <c r="D77" s="917">
        <v>2399930.23</v>
      </c>
      <c r="E77" s="917">
        <v>116774062.37</v>
      </c>
      <c r="F77" s="917">
        <v>10220691281.360001</v>
      </c>
      <c r="G77" s="778">
        <v>1.1425260694740565E-2</v>
      </c>
      <c r="H77" s="920">
        <v>1295777.3500000001</v>
      </c>
      <c r="I77" s="921">
        <v>56824635.719999999</v>
      </c>
      <c r="J77" s="917">
        <v>59949426.650000021</v>
      </c>
      <c r="K77" s="938">
        <v>5.8654962761014858E-3</v>
      </c>
      <c r="L77" s="175"/>
      <c r="M77" s="744"/>
    </row>
    <row r="78" spans="1:13" x14ac:dyDescent="0.25">
      <c r="A78" s="691"/>
      <c r="B78" s="780">
        <v>58</v>
      </c>
      <c r="C78" s="781">
        <v>9514</v>
      </c>
      <c r="D78" s="917">
        <v>3834431.17</v>
      </c>
      <c r="E78" s="917">
        <v>120608493.54000001</v>
      </c>
      <c r="F78" s="917">
        <v>10220691281.360001</v>
      </c>
      <c r="G78" s="778">
        <v>1.1800424278537783E-2</v>
      </c>
      <c r="H78" s="920">
        <v>2260833.88</v>
      </c>
      <c r="I78" s="921">
        <v>59085469.600000001</v>
      </c>
      <c r="J78" s="917">
        <v>61523023.94000002</v>
      </c>
      <c r="K78" s="938">
        <v>6.0194581996819239E-3</v>
      </c>
      <c r="L78" s="175"/>
      <c r="M78" s="744"/>
    </row>
    <row r="79" spans="1:13" x14ac:dyDescent="0.25">
      <c r="A79" s="691"/>
      <c r="B79" s="780">
        <v>59</v>
      </c>
      <c r="C79" s="781">
        <v>9663</v>
      </c>
      <c r="D79" s="917">
        <v>2533964.4</v>
      </c>
      <c r="E79" s="917">
        <v>123142457.94</v>
      </c>
      <c r="F79" s="917">
        <v>10220691281.360001</v>
      </c>
      <c r="G79" s="778">
        <v>1.2048349230993918E-2</v>
      </c>
      <c r="H79" s="920">
        <v>1532270.2</v>
      </c>
      <c r="I79" s="921">
        <v>60617739.799999997</v>
      </c>
      <c r="J79" s="917">
        <v>62524718.140000023</v>
      </c>
      <c r="K79" s="938">
        <v>6.1174647016322223E-3</v>
      </c>
      <c r="L79" s="175"/>
      <c r="M79" s="744"/>
    </row>
    <row r="80" spans="1:13" x14ac:dyDescent="0.25">
      <c r="A80" s="691"/>
      <c r="B80" s="780">
        <v>60</v>
      </c>
      <c r="C80" s="781">
        <v>9889</v>
      </c>
      <c r="D80" s="917">
        <v>3168111.02</v>
      </c>
      <c r="E80" s="917">
        <v>126310568.95999999</v>
      </c>
      <c r="F80" s="917">
        <v>10220691281.360001</v>
      </c>
      <c r="G80" s="778">
        <v>1.235831955812608E-2</v>
      </c>
      <c r="H80" s="920">
        <v>1168677.8600000001</v>
      </c>
      <c r="I80" s="921">
        <v>61786417.659999996</v>
      </c>
      <c r="J80" s="917">
        <v>64524151.300000019</v>
      </c>
      <c r="K80" s="938">
        <v>6.313090721923674E-3</v>
      </c>
      <c r="L80" s="175"/>
      <c r="M80" s="744"/>
    </row>
    <row r="81" spans="1:13" x14ac:dyDescent="0.25">
      <c r="A81" s="691"/>
      <c r="B81" s="780">
        <v>61</v>
      </c>
      <c r="C81" s="781">
        <v>10163</v>
      </c>
      <c r="D81" s="917">
        <v>3967156.12</v>
      </c>
      <c r="E81" s="917">
        <v>130277725.08</v>
      </c>
      <c r="F81" s="917">
        <v>10220691281.360001</v>
      </c>
      <c r="G81" s="778">
        <v>1.27464690492701E-2</v>
      </c>
      <c r="H81" s="920">
        <v>1995247.41</v>
      </c>
      <c r="I81" s="921">
        <v>63781665.07</v>
      </c>
      <c r="J81" s="917">
        <v>66496060.010000028</v>
      </c>
      <c r="K81" s="938">
        <v>6.5060237296544017E-3</v>
      </c>
      <c r="L81" s="175"/>
      <c r="M81" s="744"/>
    </row>
    <row r="82" spans="1:13" x14ac:dyDescent="0.25">
      <c r="A82" s="691"/>
      <c r="B82" s="780">
        <v>62</v>
      </c>
      <c r="C82" s="781"/>
      <c r="D82" s="917"/>
      <c r="E82" s="917"/>
      <c r="F82" s="917"/>
      <c r="G82" s="778"/>
      <c r="H82" s="920"/>
      <c r="I82" s="921"/>
      <c r="J82" s="917"/>
      <c r="K82" s="938"/>
      <c r="L82" s="175"/>
      <c r="M82" s="744"/>
    </row>
    <row r="83" spans="1:13" x14ac:dyDescent="0.25">
      <c r="A83" s="691"/>
      <c r="B83" s="780">
        <v>63</v>
      </c>
      <c r="C83" s="781"/>
      <c r="D83" s="917"/>
      <c r="E83" s="917"/>
      <c r="F83" s="917"/>
      <c r="G83" s="778"/>
      <c r="H83" s="920"/>
      <c r="I83" s="921"/>
      <c r="J83" s="917"/>
      <c r="K83" s="938"/>
      <c r="L83" s="175"/>
      <c r="M83" s="744"/>
    </row>
    <row r="84" spans="1:13" x14ac:dyDescent="0.25">
      <c r="A84" s="691"/>
      <c r="B84" s="780">
        <v>64</v>
      </c>
      <c r="C84" s="781"/>
      <c r="D84" s="917"/>
      <c r="E84" s="917"/>
      <c r="F84" s="917"/>
      <c r="G84" s="778"/>
      <c r="H84" s="920"/>
      <c r="I84" s="921"/>
      <c r="J84" s="917"/>
      <c r="K84" s="938"/>
      <c r="L84" s="175"/>
      <c r="M84" s="744"/>
    </row>
    <row r="85" spans="1:13" x14ac:dyDescent="0.25">
      <c r="A85" s="691"/>
      <c r="B85" s="780">
        <v>65</v>
      </c>
      <c r="C85" s="781"/>
      <c r="D85" s="917"/>
      <c r="E85" s="917"/>
      <c r="F85" s="917"/>
      <c r="G85" s="778"/>
      <c r="H85" s="920"/>
      <c r="I85" s="921"/>
      <c r="J85" s="917"/>
      <c r="K85" s="938"/>
      <c r="L85" s="175"/>
      <c r="M85" s="744"/>
    </row>
    <row r="86" spans="1:13" x14ac:dyDescent="0.25">
      <c r="A86" s="691"/>
      <c r="B86" s="780">
        <v>66</v>
      </c>
      <c r="C86" s="781"/>
      <c r="D86" s="917"/>
      <c r="E86" s="917"/>
      <c r="F86" s="917"/>
      <c r="G86" s="778"/>
      <c r="H86" s="920"/>
      <c r="I86" s="921"/>
      <c r="J86" s="917"/>
      <c r="K86" s="938"/>
      <c r="L86" s="175"/>
      <c r="M86" s="744"/>
    </row>
    <row r="87" spans="1:13" x14ac:dyDescent="0.25">
      <c r="A87" s="691"/>
      <c r="B87" s="780">
        <v>67</v>
      </c>
      <c r="C87" s="781"/>
      <c r="D87" s="917"/>
      <c r="E87" s="917"/>
      <c r="F87" s="917"/>
      <c r="G87" s="778"/>
      <c r="H87" s="920"/>
      <c r="I87" s="921"/>
      <c r="J87" s="917"/>
      <c r="K87" s="938"/>
      <c r="L87" s="175"/>
      <c r="M87" s="744"/>
    </row>
    <row r="88" spans="1:13" x14ac:dyDescent="0.25">
      <c r="A88" s="691"/>
      <c r="B88" s="780">
        <v>68</v>
      </c>
      <c r="C88" s="781"/>
      <c r="D88" s="917"/>
      <c r="E88" s="917"/>
      <c r="F88" s="917"/>
      <c r="G88" s="778"/>
      <c r="H88" s="920"/>
      <c r="I88" s="921"/>
      <c r="J88" s="917"/>
      <c r="K88" s="938"/>
      <c r="L88" s="175"/>
      <c r="M88" s="744"/>
    </row>
    <row r="89" spans="1:13" x14ac:dyDescent="0.25">
      <c r="A89" s="691"/>
      <c r="B89" s="780">
        <v>69</v>
      </c>
      <c r="C89" s="781"/>
      <c r="D89" s="917"/>
      <c r="E89" s="917"/>
      <c r="F89" s="917"/>
      <c r="G89" s="778"/>
      <c r="H89" s="920"/>
      <c r="I89" s="921"/>
      <c r="J89" s="917"/>
      <c r="K89" s="938"/>
      <c r="L89" s="175"/>
      <c r="M89" s="744"/>
    </row>
    <row r="90" spans="1:13" x14ac:dyDescent="0.25">
      <c r="A90" s="691"/>
      <c r="B90" s="780">
        <v>70</v>
      </c>
      <c r="C90" s="781"/>
      <c r="D90" s="917"/>
      <c r="E90" s="917"/>
      <c r="F90" s="917"/>
      <c r="G90" s="778"/>
      <c r="H90" s="920"/>
      <c r="I90" s="921"/>
      <c r="J90" s="917"/>
      <c r="K90" s="938"/>
      <c r="L90" s="175"/>
      <c r="M90" s="744"/>
    </row>
    <row r="91" spans="1:13" x14ac:dyDescent="0.25">
      <c r="A91" s="691"/>
      <c r="B91" s="780">
        <v>71</v>
      </c>
      <c r="C91" s="781"/>
      <c r="D91" s="917"/>
      <c r="E91" s="917"/>
      <c r="F91" s="917"/>
      <c r="G91" s="778"/>
      <c r="H91" s="920"/>
      <c r="I91" s="921"/>
      <c r="J91" s="917"/>
      <c r="K91" s="938"/>
      <c r="L91" s="175"/>
      <c r="M91" s="744"/>
    </row>
    <row r="92" spans="1:13" x14ac:dyDescent="0.25">
      <c r="A92" s="691"/>
      <c r="B92" s="780">
        <v>72</v>
      </c>
      <c r="C92" s="781"/>
      <c r="D92" s="917"/>
      <c r="E92" s="917"/>
      <c r="F92" s="917"/>
      <c r="G92" s="778"/>
      <c r="H92" s="920"/>
      <c r="I92" s="921"/>
      <c r="J92" s="917"/>
      <c r="K92" s="938"/>
      <c r="L92" s="175"/>
      <c r="M92" s="744"/>
    </row>
    <row r="93" spans="1:13" x14ac:dyDescent="0.25">
      <c r="A93" s="691"/>
      <c r="B93" s="780">
        <v>73</v>
      </c>
      <c r="C93" s="781"/>
      <c r="D93" s="917"/>
      <c r="E93" s="917"/>
      <c r="F93" s="917"/>
      <c r="G93" s="778"/>
      <c r="H93" s="920"/>
      <c r="I93" s="921"/>
      <c r="J93" s="917"/>
      <c r="K93" s="938"/>
      <c r="L93" s="175"/>
      <c r="M93" s="744"/>
    </row>
    <row r="94" spans="1:13" x14ac:dyDescent="0.25">
      <c r="A94" s="691"/>
      <c r="B94" s="780">
        <v>74</v>
      </c>
      <c r="C94" s="781"/>
      <c r="D94" s="917"/>
      <c r="E94" s="917"/>
      <c r="F94" s="917"/>
      <c r="G94" s="778"/>
      <c r="H94" s="920"/>
      <c r="I94" s="921"/>
      <c r="J94" s="917"/>
      <c r="K94" s="938"/>
      <c r="L94" s="175"/>
      <c r="M94" s="744"/>
    </row>
    <row r="95" spans="1:13" x14ac:dyDescent="0.25">
      <c r="A95" s="691"/>
      <c r="B95" s="780">
        <v>75</v>
      </c>
      <c r="C95" s="781"/>
      <c r="D95" s="917"/>
      <c r="E95" s="917"/>
      <c r="F95" s="917"/>
      <c r="G95" s="778"/>
      <c r="H95" s="920"/>
      <c r="I95" s="921"/>
      <c r="J95" s="917"/>
      <c r="K95" s="938"/>
      <c r="L95" s="175"/>
      <c r="M95" s="744"/>
    </row>
    <row r="96" spans="1:13" x14ac:dyDescent="0.25">
      <c r="A96" s="691"/>
      <c r="B96" s="780">
        <v>76</v>
      </c>
      <c r="C96" s="781"/>
      <c r="D96" s="917"/>
      <c r="E96" s="917"/>
      <c r="F96" s="917"/>
      <c r="G96" s="778"/>
      <c r="H96" s="920"/>
      <c r="I96" s="921"/>
      <c r="J96" s="917"/>
      <c r="K96" s="938"/>
      <c r="L96" s="175"/>
      <c r="M96" s="744"/>
    </row>
    <row r="97" spans="1:13" x14ac:dyDescent="0.25">
      <c r="A97" s="691"/>
      <c r="B97" s="780">
        <v>77</v>
      </c>
      <c r="C97" s="781"/>
      <c r="D97" s="917"/>
      <c r="E97" s="917"/>
      <c r="F97" s="917"/>
      <c r="G97" s="778"/>
      <c r="H97" s="920"/>
      <c r="I97" s="921"/>
      <c r="J97" s="917"/>
      <c r="K97" s="938"/>
      <c r="L97" s="175"/>
      <c r="M97" s="744"/>
    </row>
    <row r="98" spans="1:13" x14ac:dyDescent="0.25">
      <c r="A98" s="691"/>
      <c r="B98" s="780">
        <v>78</v>
      </c>
      <c r="C98" s="781"/>
      <c r="D98" s="917"/>
      <c r="E98" s="917"/>
      <c r="F98" s="917"/>
      <c r="G98" s="778"/>
      <c r="H98" s="920"/>
      <c r="I98" s="921"/>
      <c r="J98" s="917"/>
      <c r="K98" s="938"/>
      <c r="L98" s="175"/>
      <c r="M98" s="744"/>
    </row>
    <row r="99" spans="1:13" x14ac:dyDescent="0.25">
      <c r="A99" s="691"/>
      <c r="B99" s="780">
        <v>79</v>
      </c>
      <c r="C99" s="781"/>
      <c r="D99" s="917"/>
      <c r="E99" s="917"/>
      <c r="F99" s="917"/>
      <c r="G99" s="778"/>
      <c r="H99" s="920"/>
      <c r="I99" s="921"/>
      <c r="J99" s="917"/>
      <c r="K99" s="938"/>
      <c r="L99" s="175"/>
      <c r="M99" s="744"/>
    </row>
    <row r="100" spans="1:13" x14ac:dyDescent="0.25">
      <c r="A100" s="691"/>
      <c r="B100" s="798">
        <v>80</v>
      </c>
      <c r="C100" s="799"/>
      <c r="D100" s="919"/>
      <c r="E100" s="919"/>
      <c r="F100" s="919"/>
      <c r="G100" s="800"/>
      <c r="H100" s="922"/>
      <c r="I100" s="918"/>
      <c r="J100" s="919"/>
      <c r="K100" s="939"/>
      <c r="L100" s="691"/>
      <c r="M100" s="744"/>
    </row>
    <row r="101" spans="1:13" x14ac:dyDescent="0.25">
      <c r="A101" s="736"/>
      <c r="B101" s="801"/>
      <c r="C101" s="737"/>
      <c r="D101" s="737"/>
      <c r="E101" s="737"/>
      <c r="F101" s="737"/>
      <c r="G101" s="737"/>
      <c r="H101" s="737"/>
      <c r="I101" s="737" t="str">
        <f t="shared" ref="I101:L101" si="0">IF(ISNUMBER($C101),D101/$C101,"")</f>
        <v/>
      </c>
      <c r="J101" s="737" t="str">
        <f t="shared" si="0"/>
        <v/>
      </c>
      <c r="K101" s="737" t="str">
        <f t="shared" si="0"/>
        <v/>
      </c>
      <c r="L101" s="737" t="str">
        <f t="shared" si="0"/>
        <v/>
      </c>
      <c r="M101" s="802"/>
    </row>
  </sheetData>
  <pageMargins left="0.25" right="0.25" top="0.75" bottom="0.75" header="0.3" footer="0.3"/>
  <pageSetup paperSize="9" scale="49" orientation="portrait"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pageSetUpPr fitToPage="1"/>
  </sheetPr>
  <dimension ref="A1:N38"/>
  <sheetViews>
    <sheetView view="pageBreakPreview" zoomScale="80" zoomScaleNormal="85" zoomScaleSheetLayoutView="80" workbookViewId="0">
      <selection activeCell="B3" sqref="B3"/>
    </sheetView>
  </sheetViews>
  <sheetFormatPr baseColWidth="10" defaultColWidth="9.1796875" defaultRowHeight="12.5" x14ac:dyDescent="0.25"/>
  <cols>
    <col min="1" max="1" width="1.1796875" style="690" customWidth="1"/>
    <col min="2" max="2" width="69.1796875" style="690" customWidth="1"/>
    <col min="3" max="3" width="17.81640625" style="690" customWidth="1"/>
    <col min="4" max="4" width="19.54296875" style="690" customWidth="1"/>
    <col min="5" max="5" width="15.54296875" style="690" customWidth="1"/>
    <col min="6" max="6" width="14.36328125" style="690" bestFit="1" customWidth="1"/>
    <col min="7" max="14" width="12.81640625" style="690" customWidth="1"/>
    <col min="15" max="16384" width="9.1796875" style="690"/>
  </cols>
  <sheetData>
    <row r="1" spans="1:14" ht="6" customHeight="1" x14ac:dyDescent="0.25">
      <c r="A1" s="687"/>
      <c r="B1" s="688"/>
      <c r="C1" s="688"/>
      <c r="D1" s="688"/>
      <c r="E1" s="688"/>
      <c r="F1" s="688"/>
      <c r="G1" s="688"/>
      <c r="H1" s="688"/>
      <c r="I1" s="688"/>
      <c r="J1" s="688"/>
      <c r="K1" s="688"/>
      <c r="L1" s="688"/>
      <c r="M1" s="688"/>
      <c r="N1" s="689"/>
    </row>
    <row r="2" spans="1:14" ht="18" x14ac:dyDescent="0.25">
      <c r="A2" s="691"/>
      <c r="B2" s="692" t="str">
        <f>'Cover Sheet'!B2</f>
        <v>SC Germany Mobility 2020-1</v>
      </c>
      <c r="C2" s="692"/>
      <c r="D2" s="693" t="str">
        <f>'Cover Sheet'!D2</f>
        <v>Calculation Date</v>
      </c>
      <c r="E2" s="694"/>
      <c r="F2" s="695">
        <f>'Cover Sheet'!F2</f>
        <v>45973</v>
      </c>
      <c r="G2" s="694"/>
      <c r="H2" s="694"/>
      <c r="I2" s="694"/>
      <c r="J2" s="696"/>
      <c r="K2" s="135"/>
      <c r="L2" s="135"/>
      <c r="N2" s="697"/>
    </row>
    <row r="3" spans="1:14" ht="18" x14ac:dyDescent="0.25">
      <c r="A3" s="691"/>
      <c r="B3" s="692" t="str">
        <f>'Cover Sheet'!B3</f>
        <v>Monthly Investor Report</v>
      </c>
      <c r="C3" s="692"/>
      <c r="D3" s="698" t="str">
        <f>'Cover Sheet'!D3</f>
        <v>Payment Date</v>
      </c>
      <c r="E3" s="699"/>
      <c r="F3" s="700">
        <f>'Cover Sheet'!F3</f>
        <v>45975</v>
      </c>
      <c r="G3" s="699"/>
      <c r="H3" s="699"/>
      <c r="I3" s="699"/>
      <c r="J3" s="701"/>
      <c r="K3" s="135"/>
      <c r="L3" s="135"/>
      <c r="N3" s="697"/>
    </row>
    <row r="4" spans="1:14" x14ac:dyDescent="0.25">
      <c r="A4" s="691"/>
      <c r="B4" s="702"/>
      <c r="C4" s="703"/>
      <c r="D4" s="698" t="str">
        <f>'Cover Sheet'!D4</f>
        <v>Period  No</v>
      </c>
      <c r="E4" s="699"/>
      <c r="F4" s="704">
        <f>'Cover Sheet'!F4</f>
        <v>61</v>
      </c>
      <c r="G4" s="699"/>
      <c r="H4" s="705"/>
      <c r="I4" s="699"/>
      <c r="J4" s="706"/>
      <c r="K4" s="60"/>
      <c r="L4" s="60"/>
      <c r="N4" s="697"/>
    </row>
    <row r="5" spans="1:14" ht="18" x14ac:dyDescent="0.25">
      <c r="A5" s="691"/>
      <c r="B5" s="707" t="s">
        <v>299</v>
      </c>
      <c r="C5" s="707"/>
      <c r="D5" s="698" t="str">
        <f>'Cover Sheet'!D5</f>
        <v>Monthly Period</v>
      </c>
      <c r="E5" s="699"/>
      <c r="F5" s="88">
        <f>'Cover Sheet'!F5</f>
        <v>45975</v>
      </c>
      <c r="G5" s="699"/>
      <c r="H5" s="705"/>
      <c r="I5" s="699"/>
      <c r="J5" s="706"/>
      <c r="K5" s="60"/>
      <c r="L5" s="60"/>
      <c r="N5" s="697"/>
    </row>
    <row r="6" spans="1:14" s="713" customFormat="1" ht="15" customHeight="1" x14ac:dyDescent="0.25">
      <c r="A6" s="691"/>
      <c r="B6" s="708"/>
      <c r="C6" s="709"/>
      <c r="D6" s="698" t="str">
        <f>'Cover Sheet'!D6</f>
        <v>Interest Period</v>
      </c>
      <c r="E6" s="710" t="s">
        <v>33</v>
      </c>
      <c r="F6" s="700">
        <f>'Cover Sheet'!F6</f>
        <v>45944</v>
      </c>
      <c r="G6" s="710" t="s">
        <v>4</v>
      </c>
      <c r="H6" s="700">
        <f>'Cover Sheet'!H6</f>
        <v>45975</v>
      </c>
      <c r="I6" s="710" t="s">
        <v>14</v>
      </c>
      <c r="J6" s="711" t="str">
        <f>'Cover Sheet'!J6</f>
        <v>31 days</v>
      </c>
      <c r="K6" s="712"/>
      <c r="L6" s="712"/>
      <c r="M6" s="690"/>
      <c r="N6" s="697"/>
    </row>
    <row r="7" spans="1:14" x14ac:dyDescent="0.25">
      <c r="A7" s="691"/>
      <c r="D7" s="714" t="s">
        <v>142</v>
      </c>
      <c r="E7" s="715" t="s">
        <v>33</v>
      </c>
      <c r="F7" s="716" t="str">
        <f>'Cover Sheet'!F7</f>
        <v>01.10.2025</v>
      </c>
      <c r="G7" s="715" t="s">
        <v>4</v>
      </c>
      <c r="H7" s="716">
        <f>'Cover Sheet'!H7</f>
        <v>45961</v>
      </c>
      <c r="I7" s="717"/>
      <c r="J7" s="718"/>
      <c r="K7" s="135"/>
      <c r="L7" s="135"/>
      <c r="N7" s="697"/>
    </row>
    <row r="8" spans="1:14" ht="13" x14ac:dyDescent="0.25">
      <c r="A8" s="691"/>
      <c r="F8" s="719"/>
      <c r="G8" s="720"/>
      <c r="H8" s="721"/>
      <c r="J8" s="722"/>
      <c r="L8" s="722"/>
      <c r="N8" s="723"/>
    </row>
    <row r="9" spans="1:14" x14ac:dyDescent="0.25">
      <c r="A9" s="691"/>
      <c r="F9" s="703"/>
      <c r="N9" s="697"/>
    </row>
    <row r="10" spans="1:14" x14ac:dyDescent="0.25">
      <c r="A10" s="691"/>
      <c r="F10" s="703"/>
      <c r="N10" s="697"/>
    </row>
    <row r="11" spans="1:14" ht="18" customHeight="1" x14ac:dyDescent="0.25">
      <c r="A11" s="691"/>
      <c r="F11" s="923" t="s">
        <v>462</v>
      </c>
      <c r="N11" s="697"/>
    </row>
    <row r="12" spans="1:14" x14ac:dyDescent="0.25">
      <c r="A12" s="691"/>
      <c r="C12" s="135"/>
      <c r="D12" s="135"/>
      <c r="E12" s="135"/>
      <c r="F12" s="60"/>
      <c r="G12" s="20"/>
      <c r="H12" s="20"/>
      <c r="I12" s="20"/>
      <c r="J12" s="20"/>
      <c r="K12" s="20"/>
      <c r="L12" s="20"/>
      <c r="M12" s="20"/>
      <c r="N12" s="724"/>
    </row>
    <row r="13" spans="1:14" ht="13" x14ac:dyDescent="0.25">
      <c r="A13" s="691"/>
      <c r="B13" s="725" t="s">
        <v>300</v>
      </c>
      <c r="C13" s="104" t="s">
        <v>312</v>
      </c>
      <c r="D13" s="104" t="s">
        <v>311</v>
      </c>
      <c r="E13" s="104"/>
      <c r="F13" s="104" t="s">
        <v>302</v>
      </c>
      <c r="G13" s="104"/>
      <c r="H13" s="104" t="s">
        <v>303</v>
      </c>
      <c r="I13" s="12"/>
      <c r="J13" s="12"/>
      <c r="K13" s="12"/>
      <c r="L13" s="12"/>
      <c r="M13" s="12"/>
      <c r="N13" s="726"/>
    </row>
    <row r="14" spans="1:14" ht="13" x14ac:dyDescent="0.25">
      <c r="A14" s="691"/>
      <c r="B14" s="725"/>
      <c r="C14" s="104"/>
      <c r="D14" s="104"/>
      <c r="E14" s="104"/>
      <c r="F14" s="104"/>
      <c r="G14" s="104"/>
      <c r="H14" s="104"/>
      <c r="I14" s="12"/>
      <c r="J14" s="12"/>
      <c r="K14" s="12"/>
      <c r="L14" s="12"/>
      <c r="M14" s="12"/>
      <c r="N14" s="726"/>
    </row>
    <row r="15" spans="1:14" x14ac:dyDescent="0.25">
      <c r="A15" s="691"/>
      <c r="B15" s="33" t="s">
        <v>310</v>
      </c>
      <c r="C15" s="106"/>
      <c r="D15" s="727">
        <v>350000</v>
      </c>
      <c r="E15" s="20"/>
      <c r="F15" s="733" t="s">
        <v>34</v>
      </c>
      <c r="G15" s="3"/>
      <c r="H15" s="106"/>
      <c r="I15" s="12"/>
      <c r="J15" s="12"/>
      <c r="K15" s="12"/>
      <c r="L15" s="12"/>
      <c r="M15" s="12"/>
      <c r="N15" s="726"/>
    </row>
    <row r="16" spans="1:14" x14ac:dyDescent="0.25">
      <c r="A16" s="691"/>
      <c r="B16" s="20"/>
      <c r="C16" s="727"/>
      <c r="D16" s="727"/>
      <c r="E16" s="165"/>
      <c r="F16" s="727"/>
      <c r="G16" s="3"/>
      <c r="H16" s="106"/>
      <c r="I16" s="12"/>
      <c r="J16" s="12"/>
      <c r="K16" s="12"/>
      <c r="L16" s="12"/>
      <c r="M16" s="12"/>
      <c r="N16" s="726"/>
    </row>
    <row r="17" spans="1:14" x14ac:dyDescent="0.25">
      <c r="A17" s="691"/>
      <c r="B17" s="20" t="s">
        <v>456</v>
      </c>
      <c r="C17" s="106">
        <v>0.03</v>
      </c>
      <c r="D17" s="727" t="s">
        <v>34</v>
      </c>
      <c r="E17" s="20"/>
      <c r="F17" s="733" t="s">
        <v>34</v>
      </c>
      <c r="G17" s="3"/>
      <c r="H17" s="106"/>
      <c r="I17" s="12"/>
      <c r="J17" s="12"/>
      <c r="K17" s="12"/>
      <c r="L17" s="12"/>
      <c r="M17" s="12"/>
      <c r="N17" s="726"/>
    </row>
    <row r="18" spans="1:14" ht="12.75" customHeight="1" x14ac:dyDescent="0.25">
      <c r="A18" s="691"/>
      <c r="B18" s="33"/>
      <c r="C18" s="106"/>
      <c r="D18" s="106"/>
      <c r="E18" s="20"/>
      <c r="F18" s="106"/>
      <c r="G18" s="3"/>
      <c r="H18" s="106"/>
      <c r="I18" s="12"/>
      <c r="J18" s="12"/>
      <c r="K18" s="12"/>
      <c r="L18" s="12"/>
      <c r="M18" s="12"/>
      <c r="N18" s="726"/>
    </row>
    <row r="19" spans="1:14" x14ac:dyDescent="0.25">
      <c r="A19" s="691"/>
      <c r="B19" s="728" t="s">
        <v>438</v>
      </c>
      <c r="C19" s="729" t="s">
        <v>34</v>
      </c>
      <c r="D19" s="727">
        <v>67</v>
      </c>
      <c r="E19" s="12"/>
      <c r="F19" s="733" t="s">
        <v>34</v>
      </c>
      <c r="G19" s="12"/>
      <c r="H19" s="106"/>
      <c r="I19" s="12"/>
      <c r="J19" s="12"/>
      <c r="K19" s="12"/>
      <c r="L19" s="12"/>
      <c r="M19" s="12"/>
      <c r="N19" s="726"/>
    </row>
    <row r="20" spans="1:14" x14ac:dyDescent="0.25">
      <c r="A20" s="691"/>
      <c r="B20" s="728"/>
      <c r="C20" s="729"/>
      <c r="D20" s="727"/>
      <c r="E20" s="12"/>
      <c r="F20" s="727"/>
      <c r="G20" s="12"/>
      <c r="H20" s="106"/>
      <c r="I20" s="12"/>
      <c r="J20" s="12"/>
      <c r="K20" s="12"/>
      <c r="L20" s="12"/>
      <c r="M20" s="12"/>
      <c r="N20" s="726"/>
    </row>
    <row r="21" spans="1:14" x14ac:dyDescent="0.25">
      <c r="A21" s="691"/>
      <c r="B21" s="728"/>
      <c r="C21" s="729"/>
      <c r="D21" s="730"/>
      <c r="E21" s="12"/>
      <c r="F21" s="727"/>
      <c r="G21" s="12"/>
      <c r="H21" s="106"/>
      <c r="I21" s="12"/>
      <c r="J21" s="12"/>
      <c r="K21" s="12"/>
      <c r="L21" s="12"/>
      <c r="M21" s="12"/>
      <c r="N21" s="726"/>
    </row>
    <row r="22" spans="1:14" x14ac:dyDescent="0.25">
      <c r="A22" s="691"/>
      <c r="B22" s="728"/>
      <c r="C22" s="729"/>
      <c r="D22" s="731"/>
      <c r="E22" s="12"/>
      <c r="F22" s="135"/>
      <c r="G22" s="12"/>
      <c r="H22" s="12"/>
      <c r="I22" s="12"/>
      <c r="J22" s="12"/>
      <c r="K22" s="12"/>
      <c r="L22" s="12"/>
      <c r="M22" s="12"/>
      <c r="N22" s="726"/>
    </row>
    <row r="23" spans="1:14" x14ac:dyDescent="0.25">
      <c r="A23" s="691"/>
      <c r="B23" s="728"/>
      <c r="C23" s="729"/>
      <c r="D23" s="731"/>
      <c r="E23" s="12"/>
      <c r="F23" s="12"/>
      <c r="G23" s="12"/>
      <c r="H23" s="12"/>
      <c r="I23" s="12"/>
      <c r="J23" s="12"/>
      <c r="K23" s="12"/>
      <c r="L23" s="12"/>
      <c r="M23" s="12"/>
      <c r="N23" s="726"/>
    </row>
    <row r="24" spans="1:14" ht="13" x14ac:dyDescent="0.25">
      <c r="A24" s="691"/>
      <c r="B24" s="725" t="s">
        <v>304</v>
      </c>
      <c r="C24" s="135"/>
      <c r="D24" s="732" t="s">
        <v>301</v>
      </c>
      <c r="E24" s="732"/>
      <c r="F24" s="732" t="s">
        <v>302</v>
      </c>
      <c r="G24" s="732"/>
      <c r="H24" s="732" t="s">
        <v>303</v>
      </c>
      <c r="I24" s="12"/>
      <c r="J24" s="12"/>
      <c r="K24" s="12"/>
      <c r="L24" s="12"/>
      <c r="M24" s="12"/>
      <c r="N24" s="726"/>
    </row>
    <row r="25" spans="1:14" x14ac:dyDescent="0.25">
      <c r="A25" s="691"/>
      <c r="B25" s="728"/>
      <c r="C25" s="729"/>
      <c r="D25" s="731"/>
      <c r="E25" s="12"/>
      <c r="F25" s="12"/>
      <c r="G25" s="12"/>
      <c r="H25" s="12"/>
      <c r="I25" s="12"/>
      <c r="J25" s="12"/>
      <c r="K25" s="12"/>
      <c r="L25" s="12"/>
      <c r="M25" s="12"/>
      <c r="N25" s="726"/>
    </row>
    <row r="26" spans="1:14" x14ac:dyDescent="0.25">
      <c r="A26" s="691"/>
      <c r="B26" s="728" t="s">
        <v>305</v>
      </c>
      <c r="C26" s="729"/>
      <c r="D26" s="135"/>
      <c r="E26" s="12"/>
      <c r="F26" s="12"/>
      <c r="G26" s="12"/>
      <c r="H26" s="12"/>
      <c r="I26" s="12"/>
      <c r="J26" s="12"/>
      <c r="K26" s="12"/>
      <c r="L26" s="12"/>
      <c r="M26" s="12"/>
      <c r="N26" s="726"/>
    </row>
    <row r="27" spans="1:14" x14ac:dyDescent="0.25">
      <c r="A27" s="691"/>
      <c r="B27" s="728" t="s">
        <v>377</v>
      </c>
      <c r="C27" s="729"/>
      <c r="D27" s="730">
        <v>0.01</v>
      </c>
      <c r="E27" s="12"/>
      <c r="F27" s="733" t="str">
        <f>F29</f>
        <v>-</v>
      </c>
      <c r="G27" s="12"/>
      <c r="H27" s="106"/>
      <c r="N27" s="697"/>
    </row>
    <row r="28" spans="1:14" x14ac:dyDescent="0.25">
      <c r="A28" s="691"/>
      <c r="B28" s="728" t="s">
        <v>378</v>
      </c>
      <c r="C28" s="729"/>
      <c r="D28" s="730">
        <v>0.02</v>
      </c>
      <c r="E28" s="12"/>
      <c r="F28" s="733" t="str">
        <f>F29</f>
        <v>-</v>
      </c>
      <c r="G28" s="12"/>
      <c r="H28" s="106"/>
      <c r="N28" s="697"/>
    </row>
    <row r="29" spans="1:14" x14ac:dyDescent="0.25">
      <c r="A29" s="691"/>
      <c r="B29" s="728" t="s">
        <v>379</v>
      </c>
      <c r="C29" s="729"/>
      <c r="D29" s="730">
        <v>0.03</v>
      </c>
      <c r="E29" s="12"/>
      <c r="F29" s="733" t="s">
        <v>34</v>
      </c>
      <c r="G29" s="12"/>
      <c r="H29" s="106"/>
      <c r="N29" s="697"/>
    </row>
    <row r="30" spans="1:14" ht="13" x14ac:dyDescent="0.25">
      <c r="A30" s="691"/>
      <c r="B30" s="134"/>
      <c r="C30" s="729"/>
      <c r="D30" s="731"/>
      <c r="E30" s="12"/>
      <c r="F30" s="12"/>
      <c r="G30" s="12"/>
      <c r="H30" s="12"/>
      <c r="N30" s="697"/>
    </row>
    <row r="31" spans="1:14" x14ac:dyDescent="0.25">
      <c r="A31" s="691"/>
      <c r="B31" s="135" t="s">
        <v>306</v>
      </c>
      <c r="C31" s="729"/>
      <c r="D31" s="731"/>
      <c r="E31" s="12"/>
      <c r="F31" s="733"/>
      <c r="G31" s="12"/>
      <c r="H31" s="106"/>
      <c r="N31" s="697"/>
    </row>
    <row r="32" spans="1:14" ht="13" x14ac:dyDescent="0.25">
      <c r="A32" s="691"/>
      <c r="B32" s="728" t="s">
        <v>307</v>
      </c>
      <c r="C32" s="424"/>
      <c r="D32" s="730">
        <v>0.1</v>
      </c>
      <c r="E32" s="425"/>
      <c r="F32" s="733" t="str">
        <f>F34</f>
        <v>-</v>
      </c>
      <c r="G32" s="734"/>
      <c r="H32" s="106"/>
      <c r="N32" s="697"/>
    </row>
    <row r="33" spans="1:14" x14ac:dyDescent="0.25">
      <c r="A33" s="691"/>
      <c r="B33" s="735" t="s">
        <v>308</v>
      </c>
      <c r="C33" s="729"/>
      <c r="D33" s="730">
        <v>0.1</v>
      </c>
      <c r="E33" s="12"/>
      <c r="F33" s="733" t="str">
        <f>F34</f>
        <v>-</v>
      </c>
      <c r="G33" s="12"/>
      <c r="H33" s="106"/>
      <c r="N33" s="697"/>
    </row>
    <row r="34" spans="1:14" x14ac:dyDescent="0.25">
      <c r="A34" s="691"/>
      <c r="B34" s="728" t="s">
        <v>309</v>
      </c>
      <c r="C34" s="729"/>
      <c r="D34" s="730">
        <v>0.1</v>
      </c>
      <c r="E34" s="12"/>
      <c r="F34" s="733" t="s">
        <v>34</v>
      </c>
      <c r="G34" s="12"/>
      <c r="H34" s="106"/>
      <c r="N34" s="697"/>
    </row>
    <row r="35" spans="1:14" x14ac:dyDescent="0.25">
      <c r="A35" s="691"/>
      <c r="B35" s="728"/>
      <c r="C35" s="729"/>
      <c r="D35" s="12"/>
      <c r="E35" s="12"/>
      <c r="F35" s="12"/>
      <c r="G35" s="12"/>
      <c r="H35" s="12"/>
      <c r="N35" s="697"/>
    </row>
    <row r="36" spans="1:14" x14ac:dyDescent="0.25">
      <c r="A36" s="691"/>
      <c r="B36" s="135" t="s">
        <v>431</v>
      </c>
      <c r="C36" s="729"/>
      <c r="D36" s="730">
        <v>1.2500000000000001E-2</v>
      </c>
      <c r="E36" s="12"/>
      <c r="F36" s="733" t="s">
        <v>34</v>
      </c>
      <c r="G36" s="12"/>
      <c r="H36" s="106"/>
      <c r="N36" s="697"/>
    </row>
    <row r="37" spans="1:14" x14ac:dyDescent="0.25">
      <c r="A37" s="691"/>
      <c r="N37" s="697"/>
    </row>
    <row r="38" spans="1:14" x14ac:dyDescent="0.25">
      <c r="A38" s="736"/>
      <c r="B38" s="737"/>
      <c r="C38" s="737"/>
      <c r="D38" s="737"/>
      <c r="E38" s="737"/>
      <c r="F38" s="737"/>
      <c r="G38" s="737"/>
      <c r="H38" s="737"/>
      <c r="I38" s="737"/>
      <c r="J38" s="737"/>
      <c r="K38" s="737"/>
      <c r="L38" s="737"/>
      <c r="M38" s="737"/>
      <c r="N38" s="738"/>
    </row>
  </sheetData>
  <conditionalFormatting sqref="H15:H21">
    <cfRule type="cellIs" dxfId="4" priority="6" stopIfTrue="1" operator="equal">
      <formula>"yes"</formula>
    </cfRule>
  </conditionalFormatting>
  <conditionalFormatting sqref="H27:H29">
    <cfRule type="cellIs" dxfId="3" priority="5" stopIfTrue="1" operator="equal">
      <formula>"yes"</formula>
    </cfRule>
  </conditionalFormatting>
  <conditionalFormatting sqref="H31">
    <cfRule type="cellIs" dxfId="2" priority="4" stopIfTrue="1" operator="equal">
      <formula>"yes"</formula>
    </cfRule>
  </conditionalFormatting>
  <conditionalFormatting sqref="H36">
    <cfRule type="cellIs" dxfId="1" priority="3" stopIfTrue="1" operator="equal">
      <formula>"yes"</formula>
    </cfRule>
  </conditionalFormatting>
  <conditionalFormatting sqref="H32:H34">
    <cfRule type="cellIs" dxfId="0" priority="1" stopIfTrue="1" operator="equal">
      <formula>"yes"</formula>
    </cfRule>
  </conditionalFormatting>
  <pageMargins left="0.70866141732283472" right="0.70866141732283472" top="1.0236220472440944" bottom="1.0236220472440944" header="0.39370078740157483" footer="0.39370078740157483"/>
  <pageSetup paperSize="9" scale="55" orientation="landscape" r:id="rId1"/>
  <headerFooter alignWithMargins="0">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7">
    <pageSetUpPr fitToPage="1"/>
  </sheetPr>
  <dimension ref="A1:Y62"/>
  <sheetViews>
    <sheetView view="pageBreakPreview" zoomScale="80" zoomScaleNormal="100" zoomScaleSheetLayoutView="80" workbookViewId="0">
      <selection activeCell="B2" sqref="B2"/>
    </sheetView>
  </sheetViews>
  <sheetFormatPr baseColWidth="10" defaultColWidth="9.1796875" defaultRowHeight="12.5" x14ac:dyDescent="0.25"/>
  <cols>
    <col min="1" max="1" width="1.1796875" style="4" customWidth="1"/>
    <col min="2" max="2" width="53.81640625" style="4" customWidth="1"/>
    <col min="3" max="3" width="18.81640625" style="4" bestFit="1" customWidth="1"/>
    <col min="4" max="4" width="22.81640625" style="4" customWidth="1"/>
    <col min="5" max="5" width="4.81640625" style="4" customWidth="1"/>
    <col min="6" max="6" width="18.81640625" style="4" customWidth="1"/>
    <col min="7" max="7" width="4.81640625" style="4" customWidth="1"/>
    <col min="8" max="8" width="18.81640625" style="4" customWidth="1"/>
    <col min="9" max="9" width="4.81640625" style="4" customWidth="1"/>
    <col min="10" max="10" width="10.81640625" style="4" customWidth="1"/>
    <col min="11" max="11" width="1.1796875" style="4" customWidth="1"/>
    <col min="12" max="12" width="38.54296875" style="644" customWidth="1"/>
    <col min="13" max="13" width="15.81640625" style="645" customWidth="1"/>
    <col min="14" max="14" width="9.1796875" style="4"/>
    <col min="15" max="15" width="11.54296875" style="4" bestFit="1" customWidth="1"/>
    <col min="16" max="21" width="9.1796875" style="4"/>
    <col min="22" max="22" width="11.54296875" style="4" bestFit="1" customWidth="1"/>
    <col min="23" max="16384" width="9.1796875" style="4"/>
  </cols>
  <sheetData>
    <row r="1" spans="1:13" ht="6" customHeight="1" x14ac:dyDescent="0.25">
      <c r="A1" s="49"/>
      <c r="B1" s="67"/>
      <c r="C1" s="67"/>
      <c r="D1" s="67"/>
      <c r="E1" s="67"/>
      <c r="F1" s="67"/>
      <c r="G1" s="67"/>
      <c r="H1" s="67"/>
      <c r="I1" s="67"/>
      <c r="J1" s="67"/>
      <c r="K1" s="118"/>
    </row>
    <row r="2" spans="1:13" ht="18" x14ac:dyDescent="0.25">
      <c r="A2" s="29"/>
      <c r="B2" s="69" t="str">
        <f>'Cover Sheet'!B2</f>
        <v>SC Germany Mobility 2020-1</v>
      </c>
      <c r="C2" s="20"/>
      <c r="D2" s="70" t="str">
        <f>'Cover Sheet'!D2</f>
        <v>Calculation Date</v>
      </c>
      <c r="E2" s="71"/>
      <c r="F2" s="119">
        <f>'Cover Sheet'!F2</f>
        <v>45973</v>
      </c>
      <c r="G2" s="71"/>
      <c r="H2" s="71"/>
      <c r="I2" s="71"/>
      <c r="J2" s="74"/>
      <c r="K2" s="139"/>
      <c r="L2" s="646"/>
    </row>
    <row r="3" spans="1:13" ht="18" x14ac:dyDescent="0.25">
      <c r="A3" s="29"/>
      <c r="B3" s="69" t="str">
        <f>'Cover Sheet'!B3</f>
        <v>Monthly Investor Report</v>
      </c>
      <c r="C3" s="20"/>
      <c r="D3" s="78" t="str">
        <f>'Cover Sheet'!D3</f>
        <v>Payment Date</v>
      </c>
      <c r="E3" s="79"/>
      <c r="F3" s="120">
        <f>'Cover Sheet'!F3</f>
        <v>45975</v>
      </c>
      <c r="G3" s="79"/>
      <c r="H3" s="79"/>
      <c r="I3" s="79"/>
      <c r="J3" s="82"/>
      <c r="K3" s="139"/>
      <c r="L3" s="646"/>
    </row>
    <row r="4" spans="1:13" x14ac:dyDescent="0.25">
      <c r="A4" s="29"/>
      <c r="B4" s="121"/>
      <c r="C4" s="20"/>
      <c r="D4" s="78" t="str">
        <f>'Cover Sheet'!D4</f>
        <v>Period  No</v>
      </c>
      <c r="E4" s="79"/>
      <c r="F4" s="122">
        <f>'Cover Sheet'!F4</f>
        <v>61</v>
      </c>
      <c r="G4" s="79"/>
      <c r="H4" s="123"/>
      <c r="I4" s="79"/>
      <c r="J4" s="86"/>
      <c r="K4" s="139"/>
      <c r="L4" s="646"/>
    </row>
    <row r="5" spans="1:13" ht="18" x14ac:dyDescent="0.25">
      <c r="A5" s="29"/>
      <c r="B5" s="124" t="s">
        <v>325</v>
      </c>
      <c r="C5" s="20"/>
      <c r="D5" s="78" t="str">
        <f>'Cover Sheet'!D5</f>
        <v>Monthly Period</v>
      </c>
      <c r="E5" s="79"/>
      <c r="F5" s="88">
        <f>'Cover Sheet'!F5</f>
        <v>45975</v>
      </c>
      <c r="G5" s="79"/>
      <c r="H5" s="123"/>
      <c r="I5" s="79"/>
      <c r="J5" s="86"/>
      <c r="K5" s="139"/>
      <c r="L5" s="646"/>
    </row>
    <row r="6" spans="1:13" s="5" customFormat="1" ht="15" customHeight="1" x14ac:dyDescent="0.25">
      <c r="A6" s="32"/>
      <c r="B6" s="89"/>
      <c r="C6" s="77"/>
      <c r="D6" s="78" t="str">
        <f>'Cover Sheet'!D6</f>
        <v>Interest Period</v>
      </c>
      <c r="E6" s="90" t="s">
        <v>33</v>
      </c>
      <c r="F6" s="120">
        <f>'Cover Sheet'!F6</f>
        <v>45944</v>
      </c>
      <c r="G6" s="90" t="s">
        <v>4</v>
      </c>
      <c r="H6" s="120">
        <f>'Cover Sheet'!H6</f>
        <v>45975</v>
      </c>
      <c r="I6" s="90" t="s">
        <v>14</v>
      </c>
      <c r="J6" s="92" t="str">
        <f>'Cover Sheet'!J6</f>
        <v>31 days</v>
      </c>
      <c r="K6" s="93"/>
      <c r="L6" s="647"/>
      <c r="M6" s="94"/>
    </row>
    <row r="7" spans="1:13" x14ac:dyDescent="0.25">
      <c r="A7" s="29"/>
      <c r="B7" s="5"/>
      <c r="C7" s="20"/>
      <c r="D7" s="95" t="str">
        <f>'Cover Sheet'!D7</f>
        <v>Collection Period</v>
      </c>
      <c r="E7" s="96" t="s">
        <v>33</v>
      </c>
      <c r="F7" s="128" t="str">
        <f>'Cover Sheet'!F7</f>
        <v>01.10.2025</v>
      </c>
      <c r="G7" s="96" t="s">
        <v>4</v>
      </c>
      <c r="H7" s="128">
        <f>'Cover Sheet'!H7</f>
        <v>45961</v>
      </c>
      <c r="I7" s="99"/>
      <c r="J7" s="100"/>
      <c r="K7" s="139"/>
      <c r="L7" s="646"/>
    </row>
    <row r="8" spans="1:13" ht="13" x14ac:dyDescent="0.25">
      <c r="A8" s="29"/>
      <c r="B8" s="20"/>
      <c r="C8" s="20"/>
      <c r="D8" s="263"/>
      <c r="E8" s="3"/>
      <c r="F8" s="263"/>
      <c r="G8" s="20"/>
      <c r="H8" s="648"/>
      <c r="I8" s="20"/>
      <c r="J8" s="20"/>
      <c r="K8" s="139"/>
    </row>
    <row r="9" spans="1:13" ht="13" x14ac:dyDescent="0.25">
      <c r="A9" s="29"/>
      <c r="B9" s="649"/>
      <c r="C9" s="20"/>
      <c r="D9" s="263"/>
      <c r="E9" s="3"/>
      <c r="F9" s="263"/>
      <c r="G9" s="20"/>
      <c r="H9" s="648"/>
      <c r="I9" s="20"/>
      <c r="J9" s="20"/>
      <c r="K9" s="139"/>
    </row>
    <row r="10" spans="1:13" x14ac:dyDescent="0.25">
      <c r="A10" s="29"/>
      <c r="B10" s="20"/>
      <c r="C10" s="20"/>
      <c r="D10" s="20"/>
      <c r="E10" s="20"/>
      <c r="F10" s="20"/>
      <c r="G10" s="20"/>
      <c r="H10" s="231"/>
      <c r="I10" s="20"/>
      <c r="J10" s="20"/>
      <c r="K10" s="139"/>
    </row>
    <row r="11" spans="1:13" ht="18" customHeight="1" x14ac:dyDescent="0.25">
      <c r="A11" s="29"/>
      <c r="B11" s="20"/>
      <c r="C11" s="20"/>
      <c r="D11" s="20"/>
      <c r="E11" s="20"/>
      <c r="F11" s="20"/>
      <c r="G11" s="20"/>
      <c r="H11" s="231"/>
      <c r="I11" s="20"/>
      <c r="J11" s="20"/>
      <c r="K11" s="139"/>
    </row>
    <row r="12" spans="1:13" x14ac:dyDescent="0.25">
      <c r="A12" s="29"/>
      <c r="B12" s="20"/>
      <c r="C12" s="20"/>
      <c r="D12" s="20"/>
      <c r="E12" s="20"/>
      <c r="F12" s="20"/>
      <c r="G12" s="20"/>
      <c r="H12" s="20"/>
      <c r="I12" s="20"/>
      <c r="J12" s="20"/>
      <c r="K12" s="139"/>
    </row>
    <row r="13" spans="1:13" ht="18" x14ac:dyDescent="0.25">
      <c r="A13" s="29"/>
      <c r="B13" s="47" t="s">
        <v>24</v>
      </c>
      <c r="C13" s="650" t="s">
        <v>7</v>
      </c>
      <c r="D13" s="650" t="s">
        <v>5</v>
      </c>
      <c r="E13" s="650"/>
      <c r="F13" s="650" t="s">
        <v>6</v>
      </c>
      <c r="G13" s="650"/>
      <c r="H13" s="650"/>
      <c r="I13" s="650"/>
      <c r="J13" s="650"/>
      <c r="K13" s="139"/>
      <c r="L13" s="651"/>
    </row>
    <row r="14" spans="1:13" ht="12.75" customHeight="1" x14ac:dyDescent="0.25">
      <c r="A14" s="29"/>
      <c r="B14" s="652" t="s">
        <v>15</v>
      </c>
      <c r="C14" s="653"/>
      <c r="D14" s="653"/>
      <c r="E14" s="653"/>
      <c r="F14" s="653"/>
      <c r="G14" s="653"/>
      <c r="H14" s="653"/>
      <c r="I14" s="653"/>
      <c r="J14" s="654"/>
      <c r="K14" s="139"/>
      <c r="L14" s="651"/>
    </row>
    <row r="15" spans="1:13" ht="14.25" customHeight="1" x14ac:dyDescent="0.25">
      <c r="A15" s="29"/>
      <c r="B15" s="29" t="s">
        <v>16</v>
      </c>
      <c r="C15" s="655"/>
      <c r="D15" s="231" t="s">
        <v>430</v>
      </c>
      <c r="E15" s="655"/>
      <c r="F15" s="231" t="s">
        <v>448</v>
      </c>
      <c r="G15" s="655"/>
      <c r="H15" s="656"/>
      <c r="I15" s="655"/>
      <c r="J15" s="657"/>
      <c r="K15" s="139"/>
      <c r="L15" s="651"/>
    </row>
    <row r="16" spans="1:13" ht="14.25" customHeight="1" x14ac:dyDescent="0.25">
      <c r="A16" s="29"/>
      <c r="B16" s="29" t="s">
        <v>55</v>
      </c>
      <c r="C16" s="655"/>
      <c r="D16" s="658" t="s">
        <v>323</v>
      </c>
      <c r="E16" s="658"/>
      <c r="F16" s="658" t="s">
        <v>323</v>
      </c>
      <c r="G16" s="655"/>
      <c r="H16" s="656"/>
      <c r="I16" s="655"/>
      <c r="J16" s="657"/>
      <c r="K16" s="139"/>
      <c r="L16" s="651"/>
    </row>
    <row r="17" spans="1:12" ht="13" x14ac:dyDescent="0.25">
      <c r="A17" s="29"/>
      <c r="B17" s="29" t="s">
        <v>17</v>
      </c>
      <c r="C17" s="231" t="s">
        <v>8</v>
      </c>
      <c r="D17" s="175">
        <f>D22/$C$22</f>
        <v>0.92749999999999999</v>
      </c>
      <c r="E17" s="659"/>
      <c r="F17" s="175">
        <f>F22/$C$22</f>
        <v>7.2499999999999995E-2</v>
      </c>
      <c r="G17" s="660"/>
      <c r="H17" s="660"/>
      <c r="I17" s="660"/>
      <c r="J17" s="661"/>
      <c r="K17" s="139"/>
      <c r="L17" s="662"/>
    </row>
    <row r="18" spans="1:12" ht="18" x14ac:dyDescent="0.25">
      <c r="A18" s="29"/>
      <c r="B18" s="29" t="s">
        <v>144</v>
      </c>
      <c r="C18" s="231"/>
      <c r="D18" s="663">
        <v>49933</v>
      </c>
      <c r="E18" s="655"/>
      <c r="F18" s="663">
        <v>49933</v>
      </c>
      <c r="G18" s="660"/>
      <c r="H18" s="664"/>
      <c r="I18" s="660"/>
      <c r="J18" s="661"/>
      <c r="K18" s="139"/>
      <c r="L18" s="662"/>
    </row>
    <row r="19" spans="1:12" ht="18" x14ac:dyDescent="0.25">
      <c r="A19" s="29"/>
      <c r="B19" s="29" t="s">
        <v>143</v>
      </c>
      <c r="C19" s="231"/>
      <c r="D19" s="663">
        <v>46491</v>
      </c>
      <c r="E19" s="655"/>
      <c r="F19" s="663">
        <v>46491</v>
      </c>
      <c r="G19" s="660"/>
      <c r="H19" s="660"/>
      <c r="I19" s="660"/>
      <c r="J19" s="661"/>
      <c r="K19" s="139"/>
      <c r="L19" s="662"/>
    </row>
    <row r="20" spans="1:12" ht="18" x14ac:dyDescent="0.25">
      <c r="A20" s="29"/>
      <c r="B20" s="29" t="s">
        <v>353</v>
      </c>
      <c r="C20" s="665" t="s">
        <v>439</v>
      </c>
      <c r="D20" s="231" t="s">
        <v>440</v>
      </c>
      <c r="E20" s="655"/>
      <c r="F20" s="231" t="s">
        <v>441</v>
      </c>
      <c r="G20" s="660"/>
      <c r="H20" s="660"/>
      <c r="I20" s="660"/>
      <c r="J20" s="661"/>
      <c r="K20" s="139"/>
      <c r="L20" s="662"/>
    </row>
    <row r="21" spans="1:12" ht="18" x14ac:dyDescent="0.25">
      <c r="A21" s="29"/>
      <c r="B21" s="29" t="s">
        <v>354</v>
      </c>
      <c r="C21" s="665" t="s">
        <v>439</v>
      </c>
      <c r="D21" s="231" t="s">
        <v>473</v>
      </c>
      <c r="E21" s="655"/>
      <c r="F21" s="231" t="s">
        <v>441</v>
      </c>
      <c r="G21" s="660"/>
      <c r="H21" s="660"/>
      <c r="I21" s="660"/>
      <c r="J21" s="661"/>
      <c r="K21" s="139"/>
      <c r="L21" s="662"/>
    </row>
    <row r="22" spans="1:12" ht="18" x14ac:dyDescent="0.25">
      <c r="A22" s="29"/>
      <c r="B22" s="29" t="s">
        <v>44</v>
      </c>
      <c r="C22" s="666">
        <f>SUM(D22:F22)</f>
        <v>3200000000</v>
      </c>
      <c r="D22" s="649">
        <v>2968000000</v>
      </c>
      <c r="E22" s="655"/>
      <c r="F22" s="649">
        <v>232000000</v>
      </c>
      <c r="G22" s="20"/>
      <c r="H22" s="667"/>
      <c r="I22" s="20"/>
      <c r="J22" s="668"/>
      <c r="K22" s="139"/>
    </row>
    <row r="23" spans="1:12" x14ac:dyDescent="0.25">
      <c r="A23" s="29"/>
      <c r="B23" s="29" t="s">
        <v>18</v>
      </c>
      <c r="C23" s="649"/>
      <c r="D23" s="649">
        <v>100000</v>
      </c>
      <c r="E23" s="20"/>
      <c r="F23" s="649">
        <v>100000</v>
      </c>
      <c r="G23" s="20"/>
      <c r="H23" s="649"/>
      <c r="I23" s="20"/>
      <c r="J23" s="668"/>
      <c r="K23" s="139"/>
    </row>
    <row r="24" spans="1:12" x14ac:dyDescent="0.25">
      <c r="A24" s="29"/>
      <c r="B24" s="29" t="s">
        <v>19</v>
      </c>
      <c r="C24" s="649"/>
      <c r="D24" s="304">
        <f>D22/D23</f>
        <v>29680</v>
      </c>
      <c r="E24" s="20"/>
      <c r="F24" s="304">
        <f>F22/F23</f>
        <v>2320</v>
      </c>
      <c r="G24" s="20"/>
      <c r="H24" s="649"/>
      <c r="I24" s="20"/>
      <c r="J24" s="668"/>
      <c r="K24" s="139"/>
    </row>
    <row r="25" spans="1:12" x14ac:dyDescent="0.25">
      <c r="A25" s="29"/>
      <c r="B25" s="29" t="s">
        <v>433</v>
      </c>
      <c r="C25" s="666">
        <v>5000000000</v>
      </c>
      <c r="D25" s="666">
        <v>4637500000</v>
      </c>
      <c r="E25" s="20"/>
      <c r="F25" s="666">
        <v>362500000</v>
      </c>
      <c r="G25" s="20"/>
      <c r="H25" s="649"/>
      <c r="I25" s="20"/>
      <c r="J25" s="668"/>
      <c r="K25" s="139"/>
    </row>
    <row r="26" spans="1:12" x14ac:dyDescent="0.25">
      <c r="A26" s="29"/>
      <c r="B26" s="29" t="s">
        <v>434</v>
      </c>
      <c r="C26" s="36"/>
      <c r="D26" s="304">
        <f>D25/D23</f>
        <v>46375</v>
      </c>
      <c r="E26" s="36"/>
      <c r="F26" s="304">
        <f>F25/F23</f>
        <v>3625</v>
      </c>
      <c r="G26" s="36"/>
      <c r="H26" s="36"/>
      <c r="I26" s="36"/>
      <c r="J26" s="668"/>
      <c r="K26" s="139"/>
    </row>
    <row r="27" spans="1:12" ht="10.5" customHeight="1" x14ac:dyDescent="0.25">
      <c r="A27" s="29"/>
      <c r="B27" s="49"/>
      <c r="C27" s="67"/>
      <c r="D27" s="669"/>
      <c r="E27" s="67"/>
      <c r="F27" s="669"/>
      <c r="G27" s="67"/>
      <c r="H27" s="669"/>
      <c r="I27" s="67"/>
      <c r="J27" s="670"/>
      <c r="K27" s="139"/>
    </row>
    <row r="28" spans="1:12" ht="13" x14ac:dyDescent="0.25">
      <c r="A28" s="29"/>
      <c r="B28" s="671" t="s">
        <v>20</v>
      </c>
      <c r="C28" s="20"/>
      <c r="D28" s="20"/>
      <c r="E28" s="20"/>
      <c r="F28" s="20"/>
      <c r="G28" s="20"/>
      <c r="H28" s="20"/>
      <c r="I28" s="20"/>
      <c r="J28" s="139"/>
      <c r="K28" s="139"/>
    </row>
    <row r="29" spans="1:12" x14ac:dyDescent="0.25">
      <c r="A29" s="29"/>
      <c r="B29" s="29" t="s">
        <v>45</v>
      </c>
      <c r="C29" s="52">
        <v>1878723205</v>
      </c>
      <c r="D29" s="52">
        <v>1516223205</v>
      </c>
      <c r="E29" s="52"/>
      <c r="F29" s="52">
        <v>362500000</v>
      </c>
      <c r="G29" s="649"/>
      <c r="H29" s="667"/>
      <c r="I29" s="649"/>
      <c r="J29" s="668"/>
      <c r="K29" s="139"/>
    </row>
    <row r="30" spans="1:12" x14ac:dyDescent="0.25">
      <c r="A30" s="29"/>
      <c r="B30" s="29" t="s">
        <v>89</v>
      </c>
      <c r="C30" s="52">
        <v>95721037.960002571</v>
      </c>
      <c r="D30" s="52"/>
      <c r="E30" s="52"/>
      <c r="F30" s="52"/>
      <c r="G30" s="20"/>
      <c r="H30" s="20"/>
      <c r="I30" s="20"/>
      <c r="J30" s="139"/>
      <c r="K30" s="139"/>
    </row>
    <row r="31" spans="1:12" x14ac:dyDescent="0.25">
      <c r="A31" s="29"/>
      <c r="B31" s="29" t="s">
        <v>295</v>
      </c>
      <c r="C31" s="52">
        <v>0</v>
      </c>
      <c r="D31" s="52"/>
      <c r="E31" s="52"/>
      <c r="F31" s="52"/>
      <c r="G31" s="20"/>
      <c r="H31" s="20"/>
      <c r="I31" s="20"/>
      <c r="J31" s="139"/>
      <c r="K31" s="139"/>
    </row>
    <row r="32" spans="1:12" x14ac:dyDescent="0.25">
      <c r="A32" s="29"/>
      <c r="B32" s="29" t="s">
        <v>119</v>
      </c>
      <c r="C32" s="52">
        <v>89728205.000000015</v>
      </c>
      <c r="D32" s="52"/>
      <c r="E32" s="52"/>
      <c r="F32" s="52"/>
      <c r="G32" s="20"/>
      <c r="H32" s="649"/>
      <c r="I32" s="20"/>
      <c r="J32" s="139"/>
      <c r="K32" s="139"/>
    </row>
    <row r="33" spans="1:25" x14ac:dyDescent="0.25">
      <c r="A33" s="29"/>
      <c r="B33" s="29" t="s">
        <v>22</v>
      </c>
      <c r="C33" s="52">
        <v>89728205.000000015</v>
      </c>
      <c r="D33" s="52">
        <v>89728205.000000015</v>
      </c>
      <c r="E33" s="52"/>
      <c r="F33" s="52">
        <v>0</v>
      </c>
      <c r="G33" s="649"/>
      <c r="H33" s="175"/>
      <c r="I33" s="649"/>
      <c r="J33" s="668"/>
      <c r="K33" s="139"/>
    </row>
    <row r="34" spans="1:25" x14ac:dyDescent="0.25">
      <c r="A34" s="29"/>
      <c r="B34" s="29" t="s">
        <v>21</v>
      </c>
      <c r="C34" s="52"/>
      <c r="D34" s="52">
        <f>IF(ISNUMBER(D33),D33/D26,"")</f>
        <v>1934.8400000000004</v>
      </c>
      <c r="E34" s="52"/>
      <c r="F34" s="52">
        <f>IF(ISNUMBER(F33),F33/F26,"")</f>
        <v>0</v>
      </c>
      <c r="G34" s="649"/>
      <c r="H34" s="667"/>
      <c r="I34" s="649"/>
      <c r="J34" s="668"/>
      <c r="K34" s="139"/>
    </row>
    <row r="35" spans="1:25" x14ac:dyDescent="0.25">
      <c r="A35" s="29"/>
      <c r="B35" s="29" t="s">
        <v>46</v>
      </c>
      <c r="C35" s="52">
        <f>SUM(D35:F35)</f>
        <v>1788995000</v>
      </c>
      <c r="D35" s="52">
        <f>D29-D33</f>
        <v>1426495000</v>
      </c>
      <c r="E35" s="52"/>
      <c r="F35" s="52">
        <f>F29-F33</f>
        <v>362500000</v>
      </c>
      <c r="G35" s="20"/>
      <c r="H35" s="649"/>
      <c r="I35" s="20"/>
      <c r="J35" s="668"/>
      <c r="K35" s="139"/>
    </row>
    <row r="36" spans="1:25" x14ac:dyDescent="0.25">
      <c r="A36" s="29"/>
      <c r="B36" s="29" t="s">
        <v>23</v>
      </c>
      <c r="C36" s="20"/>
      <c r="D36" s="175">
        <f>+D35/$C$35</f>
        <v>0.79737226766983693</v>
      </c>
      <c r="E36" s="659"/>
      <c r="F36" s="175">
        <f>+F35/$C$35</f>
        <v>0.20262773233016301</v>
      </c>
      <c r="G36" s="20"/>
      <c r="H36" s="667"/>
      <c r="I36" s="20"/>
      <c r="J36" s="672"/>
      <c r="K36" s="139"/>
    </row>
    <row r="37" spans="1:25" x14ac:dyDescent="0.25">
      <c r="A37" s="29"/>
      <c r="B37" s="35" t="s">
        <v>26</v>
      </c>
      <c r="C37" s="36"/>
      <c r="D37" s="673">
        <f>D35/D25</f>
        <v>0.30759999999999998</v>
      </c>
      <c r="E37" s="36"/>
      <c r="F37" s="673">
        <f>F35/F25</f>
        <v>1</v>
      </c>
      <c r="G37" s="36"/>
      <c r="H37" s="673"/>
      <c r="I37" s="36"/>
      <c r="J37" s="674"/>
      <c r="K37" s="139"/>
      <c r="Y37" s="117"/>
    </row>
    <row r="38" spans="1:25" x14ac:dyDescent="0.25">
      <c r="A38" s="29"/>
      <c r="B38" s="20"/>
      <c r="C38" s="20"/>
      <c r="D38" s="20"/>
      <c r="E38" s="20"/>
      <c r="F38" s="20"/>
      <c r="G38" s="20"/>
      <c r="H38" s="20"/>
      <c r="I38" s="20"/>
      <c r="J38" s="20"/>
      <c r="K38" s="139"/>
      <c r="Y38" s="117"/>
    </row>
    <row r="39" spans="1:25" ht="18" x14ac:dyDescent="0.25">
      <c r="A39" s="29"/>
      <c r="B39" s="47" t="s">
        <v>25</v>
      </c>
      <c r="C39" s="650" t="s">
        <v>7</v>
      </c>
      <c r="D39" s="650" t="s">
        <v>5</v>
      </c>
      <c r="E39" s="650"/>
      <c r="F39" s="650" t="s">
        <v>6</v>
      </c>
      <c r="G39" s="650"/>
      <c r="H39" s="650"/>
      <c r="I39" s="650"/>
      <c r="J39" s="650"/>
      <c r="K39" s="139"/>
      <c r="Y39" s="117"/>
    </row>
    <row r="40" spans="1:25" x14ac:dyDescent="0.25">
      <c r="A40" s="29"/>
      <c r="B40" s="49" t="s">
        <v>350</v>
      </c>
      <c r="C40" s="675"/>
      <c r="D40" s="676">
        <v>0</v>
      </c>
      <c r="E40" s="67"/>
      <c r="F40" s="676">
        <v>0.01</v>
      </c>
      <c r="G40" s="67"/>
      <c r="H40" s="677"/>
      <c r="I40" s="67"/>
      <c r="J40" s="678"/>
      <c r="K40" s="139"/>
    </row>
    <row r="41" spans="1:25" x14ac:dyDescent="0.25">
      <c r="A41" s="29"/>
      <c r="B41" s="29" t="s">
        <v>56</v>
      </c>
      <c r="C41" s="397"/>
      <c r="D41" s="679" t="s">
        <v>322</v>
      </c>
      <c r="E41" s="20"/>
      <c r="F41" s="679" t="s">
        <v>322</v>
      </c>
      <c r="G41" s="20"/>
      <c r="H41" s="680"/>
      <c r="I41" s="20"/>
      <c r="J41" s="681"/>
      <c r="K41" s="139"/>
    </row>
    <row r="42" spans="1:25" x14ac:dyDescent="0.25">
      <c r="A42" s="29"/>
      <c r="B42" s="29" t="s">
        <v>114</v>
      </c>
      <c r="C42" s="304">
        <v>31</v>
      </c>
      <c r="D42" s="679"/>
      <c r="E42" s="20"/>
      <c r="F42" s="679"/>
      <c r="G42" s="20"/>
      <c r="H42" s="680"/>
      <c r="I42" s="20"/>
      <c r="J42" s="681"/>
      <c r="K42" s="139"/>
    </row>
    <row r="43" spans="1:25" x14ac:dyDescent="0.25">
      <c r="A43" s="29"/>
      <c r="B43" s="29" t="s">
        <v>27</v>
      </c>
      <c r="C43" s="649"/>
      <c r="D43" s="52">
        <f>D29/D26</f>
        <v>32694.84</v>
      </c>
      <c r="E43" s="52"/>
      <c r="F43" s="52">
        <f>F29/F26</f>
        <v>100000</v>
      </c>
      <c r="G43" s="20"/>
      <c r="H43" s="649"/>
      <c r="I43" s="20"/>
      <c r="J43" s="668"/>
      <c r="K43" s="139"/>
    </row>
    <row r="44" spans="1:25" ht="13" x14ac:dyDescent="0.25">
      <c r="A44" s="29"/>
      <c r="B44" s="29" t="s">
        <v>29</v>
      </c>
      <c r="C44" s="397"/>
      <c r="D44" s="52">
        <f>+D34</f>
        <v>1934.8400000000004</v>
      </c>
      <c r="E44" s="52"/>
      <c r="F44" s="52">
        <f>+F34</f>
        <v>0</v>
      </c>
      <c r="G44" s="23"/>
      <c r="H44" s="682"/>
      <c r="I44" s="23"/>
      <c r="J44" s="683"/>
      <c r="K44" s="139"/>
    </row>
    <row r="45" spans="1:25" x14ac:dyDescent="0.25">
      <c r="A45" s="29"/>
      <c r="B45" s="29" t="s">
        <v>28</v>
      </c>
      <c r="C45" s="397"/>
      <c r="D45" s="52">
        <f>D43-D44</f>
        <v>30760</v>
      </c>
      <c r="E45" s="52"/>
      <c r="F45" s="52">
        <f>F43-F44</f>
        <v>100000</v>
      </c>
      <c r="G45" s="20"/>
      <c r="H45" s="649"/>
      <c r="I45" s="20"/>
      <c r="J45" s="668"/>
      <c r="K45" s="139"/>
    </row>
    <row r="46" spans="1:25" ht="13" x14ac:dyDescent="0.25">
      <c r="A46" s="29"/>
      <c r="B46" s="29" t="s">
        <v>99</v>
      </c>
      <c r="C46" s="682"/>
      <c r="D46" s="52">
        <f>-'21. PoP + Transaction Costs'!D36</f>
        <v>0</v>
      </c>
      <c r="E46" s="52"/>
      <c r="F46" s="52">
        <f>-'21. PoP + Transaction Costs'!F36</f>
        <v>-312148.75000000006</v>
      </c>
      <c r="G46" s="20"/>
      <c r="H46" s="649"/>
      <c r="I46" s="20"/>
      <c r="J46" s="668"/>
      <c r="K46" s="139"/>
    </row>
    <row r="47" spans="1:25" ht="13" x14ac:dyDescent="0.25">
      <c r="A47" s="29"/>
      <c r="B47" s="29" t="s">
        <v>113</v>
      </c>
      <c r="C47" s="682"/>
      <c r="D47" s="52">
        <v>0</v>
      </c>
      <c r="E47" s="52"/>
      <c r="F47" s="52">
        <v>312148.75000000006</v>
      </c>
      <c r="G47" s="20"/>
      <c r="H47" s="649"/>
      <c r="I47" s="20"/>
      <c r="J47" s="668"/>
      <c r="K47" s="139"/>
    </row>
    <row r="48" spans="1:25" x14ac:dyDescent="0.25">
      <c r="A48" s="29"/>
      <c r="B48" s="35" t="s">
        <v>100</v>
      </c>
      <c r="C48" s="36"/>
      <c r="D48" s="53">
        <f>D47/D26</f>
        <v>0</v>
      </c>
      <c r="E48" s="53"/>
      <c r="F48" s="53">
        <f>F47/F26</f>
        <v>86.110000000000014</v>
      </c>
      <c r="G48" s="36"/>
      <c r="H48" s="684"/>
      <c r="I48" s="36"/>
      <c r="J48" s="685"/>
      <c r="K48" s="139"/>
    </row>
    <row r="49" spans="1:13" ht="13" x14ac:dyDescent="0.25">
      <c r="A49" s="29"/>
      <c r="B49" s="20"/>
      <c r="C49" s="20"/>
      <c r="D49" s="20"/>
      <c r="E49" s="20"/>
      <c r="F49" s="20"/>
      <c r="G49" s="686"/>
      <c r="H49" s="686"/>
      <c r="I49" s="686"/>
      <c r="J49" s="686"/>
      <c r="K49" s="139"/>
    </row>
    <row r="50" spans="1:13" s="5" customFormat="1" ht="18" x14ac:dyDescent="0.25">
      <c r="A50" s="32"/>
      <c r="B50" s="924" t="s">
        <v>30</v>
      </c>
      <c r="D50" s="925" t="s">
        <v>5</v>
      </c>
      <c r="E50" s="925"/>
      <c r="F50" s="925" t="s">
        <v>6</v>
      </c>
      <c r="K50" s="75"/>
      <c r="L50" s="926"/>
      <c r="M50" s="927"/>
    </row>
    <row r="51" spans="1:13" s="5" customFormat="1" x14ac:dyDescent="0.25">
      <c r="A51" s="32"/>
      <c r="B51" s="65" t="s">
        <v>192</v>
      </c>
      <c r="C51" s="66"/>
      <c r="D51" s="928">
        <f>1-(D22/(C22+200000))</f>
        <v>7.2557965127179602E-2</v>
      </c>
      <c r="E51" s="928"/>
      <c r="F51" s="928">
        <f>1-((F22+D22)/(C22+200000))</f>
        <v>6.2496093994113266E-5</v>
      </c>
      <c r="G51" s="928"/>
      <c r="H51" s="928"/>
      <c r="I51" s="928"/>
      <c r="J51" s="929"/>
      <c r="K51" s="75"/>
      <c r="L51" s="926"/>
      <c r="M51" s="927"/>
    </row>
    <row r="52" spans="1:13" s="5" customFormat="1" x14ac:dyDescent="0.25">
      <c r="A52" s="32"/>
      <c r="B52" s="32" t="s">
        <v>193</v>
      </c>
      <c r="D52" s="175">
        <f>1-(D35/('1. Portfolio Information'!F32+'2. Reserve Accounts'!C22))+('16. Effective Interest Rate'!E31-((D35*D40+F35*F40)/C35))</f>
        <v>0.24121960988644747</v>
      </c>
      <c r="E52" s="930"/>
      <c r="F52" s="175">
        <f>1-((D35+F35)/('1. Portfolio Information'!F32+'2. Reserve Accounts'!C22))+('16. Effective Interest Rate'!E31-((D35*D40+F35*F40)/C35))</f>
        <v>3.8591877556297394E-2</v>
      </c>
      <c r="G52" s="930"/>
      <c r="H52" s="930"/>
      <c r="I52" s="930"/>
      <c r="J52" s="931"/>
      <c r="K52" s="75"/>
      <c r="L52" s="926"/>
      <c r="M52" s="927"/>
    </row>
    <row r="53" spans="1:13" s="5" customFormat="1" x14ac:dyDescent="0.25">
      <c r="A53" s="32"/>
      <c r="B53" s="111" t="s">
        <v>194</v>
      </c>
      <c r="C53" s="112"/>
      <c r="D53" s="932">
        <f>1-(D35/('1. Portfolio Information'!F32+'2. Reserve Accounts'!C22))</f>
        <v>0.20262773233021392</v>
      </c>
      <c r="E53" s="932"/>
      <c r="F53" s="932">
        <f>1-((D35+F35)/('1. Portfolio Information'!F32+'2. Reserve Accounts'!C22))</f>
        <v>6.3837823915946501E-14</v>
      </c>
      <c r="G53" s="932"/>
      <c r="H53" s="932"/>
      <c r="I53" s="932"/>
      <c r="J53" s="933"/>
      <c r="K53" s="75"/>
      <c r="L53" s="926"/>
      <c r="M53" s="927"/>
    </row>
    <row r="54" spans="1:13" s="5" customFormat="1" x14ac:dyDescent="0.25">
      <c r="A54" s="32"/>
      <c r="B54" s="33"/>
      <c r="C54" s="33"/>
      <c r="D54" s="400"/>
      <c r="E54" s="400"/>
      <c r="F54" s="400"/>
      <c r="G54" s="400"/>
      <c r="H54" s="400"/>
      <c r="I54" s="400"/>
      <c r="J54" s="400"/>
      <c r="K54" s="75"/>
      <c r="L54" s="926"/>
      <c r="M54" s="927"/>
    </row>
    <row r="55" spans="1:13" s="5" customFormat="1" x14ac:dyDescent="0.25">
      <c r="A55" s="111"/>
      <c r="B55" s="36" t="s">
        <v>471</v>
      </c>
      <c r="C55" s="112"/>
      <c r="D55" s="112"/>
      <c r="E55" s="112"/>
      <c r="F55" s="112"/>
      <c r="G55" s="112"/>
      <c r="H55" s="112"/>
      <c r="I55" s="112"/>
      <c r="J55" s="112"/>
      <c r="K55" s="114"/>
      <c r="L55" s="926"/>
      <c r="M55" s="927"/>
    </row>
    <row r="56" spans="1:13" s="5" customFormat="1" x14ac:dyDescent="0.25">
      <c r="L56" s="926"/>
      <c r="M56" s="927"/>
    </row>
    <row r="62" spans="1:13" ht="12.75" customHeight="1" x14ac:dyDescent="0.25"/>
  </sheetData>
  <phoneticPr fontId="5" type="noConversion"/>
  <pageMargins left="0.70866141732283472" right="0.70866141732283472" top="1.0236220472440944" bottom="1.0236220472440944" header="0.39370078740157483" footer="0.39370078740157483"/>
  <pageSetup paperSize="9" scale="59" orientation="landscape" r:id="rId1"/>
  <headerFooter alignWithMargins="0">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00b41a29ec8a1b50f8972f353ae1977c">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21aa4b2dc0cc3131b063e12a797b42e6"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E1B5D6-365B-4A34-B17C-0377162476AA}">
  <ds:schemaRefs>
    <ds:schemaRef ds:uri="http://purl.org/dc/terms/"/>
    <ds:schemaRef ds:uri="http://schemas.openxmlformats.org/package/2006/metadata/core-properties"/>
    <ds:schemaRef ds:uri="http://schemas.microsoft.com/office/2006/documentManagement/types"/>
    <ds:schemaRef ds:uri="286eb49d-0bbd-4f6c-8e85-61d8bfbd93be"/>
    <ds:schemaRef ds:uri="http://purl.org/dc/elements/1.1/"/>
    <ds:schemaRef ds:uri="http://schemas.microsoft.com/office/2006/metadata/properties"/>
    <ds:schemaRef ds:uri="42cac8ff-2a52-4ddd-b10b-48b997e6bae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DF40864-E9D1-4235-A20F-B43B9E46A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ac8ff-2a52-4ddd-b10b-48b997e6baed"/>
    <ds:schemaRef ds:uri="286eb49d-0bbd-4f6c-8e85-61d8bfbd9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AF6228-A54E-4E2B-A317-07786A5651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36</vt:i4>
      </vt:variant>
      <vt:variant>
        <vt:lpstr>Benannte Bereiche</vt:lpstr>
      </vt:variant>
      <vt:variant>
        <vt:i4>40</vt:i4>
      </vt:variant>
    </vt:vector>
  </HeadingPairs>
  <TitlesOfParts>
    <vt:vector size="76" baseType="lpstr">
      <vt:lpstr>Cover</vt:lpstr>
      <vt:lpstr>Cover Sheet</vt:lpstr>
      <vt:lpstr>1. Portfolio Information</vt:lpstr>
      <vt:lpstr>2. Reserve Accounts</vt:lpstr>
      <vt:lpstr>3. Delinquency Data</vt:lpstr>
      <vt:lpstr>4. Default Data</vt:lpstr>
      <vt:lpstr>4.1 Defaults and Recoveries pp.</vt:lpstr>
      <vt:lpstr>5. Concentration Limits</vt:lpstr>
      <vt:lpstr>6. Outstanding Notes</vt:lpstr>
      <vt:lpstr>7. Original Principal Balance</vt:lpstr>
      <vt:lpstr>7.1 Original PB (Graph)</vt:lpstr>
      <vt:lpstr>8. Current Principal Balance</vt:lpstr>
      <vt:lpstr>8.1 Current PB (Graph)</vt:lpstr>
      <vt:lpstr>9. Borrower Concentration</vt:lpstr>
      <vt:lpstr>10. Geographical Distribution</vt:lpstr>
      <vt:lpstr>10.1 Geographical (Graph)</vt:lpstr>
      <vt:lpstr>11. Object Type</vt:lpstr>
      <vt:lpstr>12. Insurances</vt:lpstr>
      <vt:lpstr>13. Type of Contract</vt:lpstr>
      <vt:lpstr>14. Payment Methods</vt:lpstr>
      <vt:lpstr>15. Downpayment</vt:lpstr>
      <vt:lpstr>16. Effective Interest Rate</vt:lpstr>
      <vt:lpstr>16.1 Eff. Int. Rate (Graph)</vt:lpstr>
      <vt:lpstr>17. Seasoning</vt:lpstr>
      <vt:lpstr>17.1 Seasoning (Graph)</vt:lpstr>
      <vt:lpstr>18. Remaining Term</vt:lpstr>
      <vt:lpstr>18.1 Remaining Term (Graph)</vt:lpstr>
      <vt:lpstr>19. Original Term</vt:lpstr>
      <vt:lpstr>19.1 Original Term (Graph)</vt:lpstr>
      <vt:lpstr>20. Brands + Fuel Type</vt:lpstr>
      <vt:lpstr>21. PoP + Transaction Costs</vt:lpstr>
      <vt:lpstr>22. Retention</vt:lpstr>
      <vt:lpstr>23. Counterparties</vt:lpstr>
      <vt:lpstr>24. Issuer Information</vt:lpstr>
      <vt:lpstr>25. Santander Consumer Bank</vt:lpstr>
      <vt:lpstr>26. Glossary</vt:lpstr>
      <vt:lpstr>Counterparties</vt:lpstr>
      <vt:lpstr>current_period</vt:lpstr>
      <vt:lpstr>'1. Portfolio Information'!Druckbereich</vt:lpstr>
      <vt:lpstr>'10. Geographical Distribution'!Druckbereich</vt:lpstr>
      <vt:lpstr>'10.1 Geographical (Graph)'!Druckbereich</vt:lpstr>
      <vt:lpstr>'11. Object Type'!Druckbereich</vt:lpstr>
      <vt:lpstr>'12. Insurances'!Druckbereich</vt:lpstr>
      <vt:lpstr>'13. Type of Contract'!Druckbereich</vt:lpstr>
      <vt:lpstr>'14. Payment Methods'!Druckbereich</vt:lpstr>
      <vt:lpstr>'15. Downpayment'!Druckbereich</vt:lpstr>
      <vt:lpstr>'16. Effective Interest Rate'!Druckbereich</vt:lpstr>
      <vt:lpstr>'16.1 Eff. Int. Rate (Graph)'!Druckbereich</vt:lpstr>
      <vt:lpstr>'17. Seasoning'!Druckbereich</vt:lpstr>
      <vt:lpstr>'17.1 Seasoning (Graph)'!Druckbereich</vt:lpstr>
      <vt:lpstr>'18. Remaining Term'!Druckbereich</vt:lpstr>
      <vt:lpstr>'18.1 Remaining Term (Graph)'!Druckbereich</vt:lpstr>
      <vt:lpstr>'19. Original Term'!Druckbereich</vt:lpstr>
      <vt:lpstr>'19.1 Original Term (Graph)'!Druckbereich</vt:lpstr>
      <vt:lpstr>'2. Reserve Accounts'!Druckbereich</vt:lpstr>
      <vt:lpstr>'20. Brands + Fuel Type'!Druckbereich</vt:lpstr>
      <vt:lpstr>'21. PoP + Transaction Costs'!Druckbereich</vt:lpstr>
      <vt:lpstr>'22. Retention'!Druckbereich</vt:lpstr>
      <vt:lpstr>'23. Counterparties'!Druckbereich</vt:lpstr>
      <vt:lpstr>'24. Issuer Information'!Druckbereich</vt:lpstr>
      <vt:lpstr>'25. Santander Consumer Bank'!Druckbereich</vt:lpstr>
      <vt:lpstr>'26. Glossary'!Druckbereich</vt:lpstr>
      <vt:lpstr>'3. Delinquency Data'!Druckbereich</vt:lpstr>
      <vt:lpstr>'4. Default Data'!Druckbereich</vt:lpstr>
      <vt:lpstr>'4.1 Defaults and Recoveries pp.'!Druckbereich</vt:lpstr>
      <vt:lpstr>'5. Concentration Limits'!Druckbereich</vt:lpstr>
      <vt:lpstr>'6. Outstanding Notes'!Druckbereich</vt:lpstr>
      <vt:lpstr>'7. Original Principal Balance'!Druckbereich</vt:lpstr>
      <vt:lpstr>'7.1 Original PB (Graph)'!Druckbereich</vt:lpstr>
      <vt:lpstr>'8. Current Principal Balance'!Druckbereich</vt:lpstr>
      <vt:lpstr>'8.1 Current PB (Graph)'!Druckbereich</vt:lpstr>
      <vt:lpstr>'9. Borrower Concentration'!Druckbereich</vt:lpstr>
      <vt:lpstr>Cover!Druckbereich</vt:lpstr>
      <vt:lpstr>'Cover Sheet'!Druckbereich</vt:lpstr>
      <vt:lpstr>Notes</vt:lpstr>
      <vt:lpstr>Santander</vt:lpstr>
    </vt:vector>
  </TitlesOfParts>
  <Company>WestLB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Zilligen</dc:creator>
  <cp:lastModifiedBy>Malge Rohit</cp:lastModifiedBy>
  <cp:lastPrinted>2022-09-06T09:58:13Z</cp:lastPrinted>
  <dcterms:created xsi:type="dcterms:W3CDTF">2004-12-20T20:00:13Z</dcterms:created>
  <dcterms:modified xsi:type="dcterms:W3CDTF">2025-11-12T09:28:09Z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aa69c8-0478-4e13-9e4c-38511e3b6774_Enabled">
    <vt:lpwstr>True</vt:lpwstr>
  </property>
  <property fmtid="{D5CDD505-2E9C-101B-9397-08002B2CF9AE}" pid="3" name="MSIP_Label_1aaa69c8-0478-4e13-9e4c-38511e3b6774_SiteId">
    <vt:lpwstr>c9a7d621-4bc4-4407-b730-f428e656aa9e</vt:lpwstr>
  </property>
  <property fmtid="{D5CDD505-2E9C-101B-9397-08002B2CF9AE}" pid="4" name="MSIP_Label_1aaa69c8-0478-4e13-9e4c-38511e3b6774_Owner">
    <vt:lpwstr>manuel.schoefl@sgcib.com</vt:lpwstr>
  </property>
  <property fmtid="{D5CDD505-2E9C-101B-9397-08002B2CF9AE}" pid="5" name="MSIP_Label_1aaa69c8-0478-4e13-9e4c-38511e3b6774_SetDate">
    <vt:lpwstr>2020-10-14T09:11:10.2694647Z</vt:lpwstr>
  </property>
  <property fmtid="{D5CDD505-2E9C-101B-9397-08002B2CF9AE}" pid="6" name="MSIP_Label_1aaa69c8-0478-4e13-9e4c-38511e3b6774_Name">
    <vt:lpwstr>C0 - Public</vt:lpwstr>
  </property>
  <property fmtid="{D5CDD505-2E9C-101B-9397-08002B2CF9AE}" pid="7" name="MSIP_Label_1aaa69c8-0478-4e13-9e4c-38511e3b6774_Application">
    <vt:lpwstr>Microsoft Azure Information Protection</vt:lpwstr>
  </property>
  <property fmtid="{D5CDD505-2E9C-101B-9397-08002B2CF9AE}" pid="8" name="MSIP_Label_1aaa69c8-0478-4e13-9e4c-38511e3b6774_ActionId">
    <vt:lpwstr>34772e31-ab76-4aef-86a0-7392c7968570</vt:lpwstr>
  </property>
  <property fmtid="{D5CDD505-2E9C-101B-9397-08002B2CF9AE}" pid="9" name="MSIP_Label_1aaa69c8-0478-4e13-9e4c-38511e3b6774_Extended_MSFT_Method">
    <vt:lpwstr>Manual</vt:lpwstr>
  </property>
  <property fmtid="{D5CDD505-2E9C-101B-9397-08002B2CF9AE}" pid="10" name="MSIP_Label_41b88ec2-a72b-4523-9e84-0458a1764731_Enabled">
    <vt:lpwstr>true</vt:lpwstr>
  </property>
  <property fmtid="{D5CDD505-2E9C-101B-9397-08002B2CF9AE}" pid="11" name="MSIP_Label_41b88ec2-a72b-4523-9e84-0458a1764731_SetDate">
    <vt:lpwstr>2022-02-03T09:11:04Z</vt:lpwstr>
  </property>
  <property fmtid="{D5CDD505-2E9C-101B-9397-08002B2CF9AE}" pid="12" name="MSIP_Label_41b88ec2-a72b-4523-9e84-0458a1764731_Method">
    <vt:lpwstr>Privileged</vt:lpwstr>
  </property>
  <property fmtid="{D5CDD505-2E9C-101B-9397-08002B2CF9AE}" pid="13" name="MSIP_Label_41b88ec2-a72b-4523-9e84-0458a1764731_Name">
    <vt:lpwstr>Public O365</vt:lpwstr>
  </property>
  <property fmtid="{D5CDD505-2E9C-101B-9397-08002B2CF9AE}" pid="14" name="MSIP_Label_41b88ec2-a72b-4523-9e84-0458a1764731_SiteId">
    <vt:lpwstr>35595a02-4d6d-44ac-99e1-f9ab4cd872db</vt:lpwstr>
  </property>
  <property fmtid="{D5CDD505-2E9C-101B-9397-08002B2CF9AE}" pid="15" name="MSIP_Label_41b88ec2-a72b-4523-9e84-0458a1764731_ActionId">
    <vt:lpwstr>3949beda-30f9-44fb-8f98-3be5d68e8cb3</vt:lpwstr>
  </property>
  <property fmtid="{D5CDD505-2E9C-101B-9397-08002B2CF9AE}" pid="16" name="MSIP_Label_41b88ec2-a72b-4523-9e84-0458a1764731_ContentBits">
    <vt:lpwstr>0</vt:lpwstr>
  </property>
  <property fmtid="{D5CDD505-2E9C-101B-9397-08002B2CF9AE}" pid="17" name="ContentTypeId">
    <vt:lpwstr>0x01010026FB88C6EFD6C84A827CB91382B26CA5</vt:lpwstr>
  </property>
  <property fmtid="{D5CDD505-2E9C-101B-9397-08002B2CF9AE}" pid="18" name="Order">
    <vt:r8>4464200</vt:r8>
  </property>
  <property fmtid="{D5CDD505-2E9C-101B-9397-08002B2CF9AE}" pid="19" name="MediaServiceImageTags">
    <vt:lpwstr/>
  </property>
</Properties>
</file>